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ilzebirkmane\Desktop\"/>
    </mc:Choice>
  </mc:AlternateContent>
  <xr:revisionPtr revIDLastSave="0" documentId="13_ncr:1_{9D6692F7-EC1E-4103-9AEB-24470A0C0B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lektroniskā" sheetId="1" r:id="rId1"/>
    <sheet name="instrukcija" sheetId="4" r:id="rId2"/>
  </sheets>
  <definedNames>
    <definedName name="_7.2._paraksts" comment="- iesniegts elektroniski">elektroniskā!$B$54</definedName>
    <definedName name="Austrumvidzemes">elektroniskā!$P$68:$P$75</definedName>
    <definedName name="Dienvidkurzemes">elektroniskā!$P$77:$P$87</definedName>
    <definedName name="Dienvidlatgales">elektroniskā!$P$89:$P$95</definedName>
    <definedName name="OLE_LINK1" localSheetId="1">instrukcija!#REF!</definedName>
    <definedName name="OLE_LINK4" localSheetId="1">instrukcija!#REF!</definedName>
    <definedName name="Rietumvidzemes">elektroniskā!$P$97:$P$104</definedName>
    <definedName name="Vidusdaugavas">elektroniskā!$P$106:$P$113</definedName>
    <definedName name="Zemgales">elektroniskā!$P$115:$P$122</definedName>
    <definedName name="Ziemeļkurzemes">elektroniskā!$P$124:$P$132</definedName>
    <definedName name="Ziemeļlatgales">elektroniskā!$P$134:$P$140</definedName>
  </definedNames>
  <calcPr calcId="191029"/>
  <customWorkbookViews>
    <customWorkbookView name="Oļegs Aleksejevs - personiskais skats" guid="{3C572304-A08E-4923-8BBC-7CBAB666442B}" mergeInterval="0" personalView="1" maximized="1" xWindow="-8" yWindow="-8" windowWidth="1382" windowHeight="744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C38" i="1"/>
  <c r="K36" i="1" l="1"/>
  <c r="L36" i="1"/>
  <c r="M25" i="1"/>
  <c r="M26" i="1"/>
  <c r="M27" i="1"/>
  <c r="M28" i="1"/>
  <c r="M29" i="1"/>
  <c r="M30" i="1"/>
  <c r="M31" i="1"/>
  <c r="M32" i="1"/>
  <c r="M33" i="1"/>
  <c r="M34" i="1"/>
  <c r="M35" i="1"/>
  <c r="Y114" i="1"/>
  <c r="Y113" i="1"/>
  <c r="AB113" i="1" s="1"/>
  <c r="Y112" i="1"/>
  <c r="Y111" i="1"/>
  <c r="AB111" i="1" s="1"/>
  <c r="Y110" i="1"/>
  <c r="Y109" i="1"/>
  <c r="AB109" i="1" s="1"/>
  <c r="Y108" i="1"/>
  <c r="Y107" i="1"/>
  <c r="AB107" i="1" s="1"/>
  <c r="Y106" i="1"/>
  <c r="Y105" i="1"/>
  <c r="Y104" i="1"/>
  <c r="AB104" i="1" s="1"/>
  <c r="Y103" i="1"/>
  <c r="AB103" i="1" s="1"/>
  <c r="Y102" i="1"/>
  <c r="AB102" i="1" s="1"/>
  <c r="Y101" i="1"/>
  <c r="AB101" i="1" s="1"/>
  <c r="Y100" i="1"/>
  <c r="AB100" i="1" s="1"/>
  <c r="Y99" i="1"/>
  <c r="AB99" i="1" s="1"/>
  <c r="Y98" i="1"/>
  <c r="Y97" i="1"/>
  <c r="AB97" i="1" s="1"/>
  <c r="Y96" i="1"/>
  <c r="AB96" i="1" s="1"/>
  <c r="Y95" i="1"/>
  <c r="AB95" i="1" s="1"/>
  <c r="Y94" i="1"/>
  <c r="Y93" i="1"/>
  <c r="AB93" i="1" s="1"/>
  <c r="Y92" i="1"/>
  <c r="AB92" i="1" s="1"/>
  <c r="Y91" i="1"/>
  <c r="AB91" i="1" s="1"/>
  <c r="Y90" i="1"/>
  <c r="Y89" i="1"/>
  <c r="AB89" i="1" s="1"/>
  <c r="Y88" i="1"/>
  <c r="AB88" i="1" s="1"/>
  <c r="Y87" i="1"/>
  <c r="AB87" i="1" s="1"/>
  <c r="Y86" i="1"/>
  <c r="AB86" i="1" s="1"/>
  <c r="Y85" i="1"/>
  <c r="AB85" i="1" s="1"/>
  <c r="Y84" i="1"/>
  <c r="AB84" i="1" s="1"/>
  <c r="Y83" i="1"/>
  <c r="AB83" i="1" s="1"/>
  <c r="Y82" i="1"/>
  <c r="Y81" i="1"/>
  <c r="AB81" i="1" s="1"/>
  <c r="Y80" i="1"/>
  <c r="AB80" i="1" s="1"/>
  <c r="Y79" i="1"/>
  <c r="AB79" i="1" s="1"/>
  <c r="Y78" i="1"/>
  <c r="Y77" i="1"/>
  <c r="AB77" i="1" s="1"/>
  <c r="Y76" i="1"/>
  <c r="AB76" i="1" s="1"/>
  <c r="Y75" i="1"/>
  <c r="AB75" i="1" s="1"/>
  <c r="Y74" i="1"/>
  <c r="Y73" i="1"/>
  <c r="AB73" i="1" s="1"/>
  <c r="Y72" i="1"/>
  <c r="AB72" i="1" s="1"/>
  <c r="Y71" i="1"/>
  <c r="AB71" i="1" s="1"/>
  <c r="Y70" i="1"/>
  <c r="Y69" i="1"/>
  <c r="AB69" i="1" s="1"/>
  <c r="Y68" i="1"/>
  <c r="AB68" i="1" s="1"/>
  <c r="Y67" i="1"/>
  <c r="AB67" i="1" s="1"/>
  <c r="Y66" i="1"/>
  <c r="AB66" i="1" s="1"/>
  <c r="Y65" i="1"/>
  <c r="AB65" i="1" s="1"/>
  <c r="Y64" i="1"/>
  <c r="AB64" i="1" s="1"/>
  <c r="Y63" i="1"/>
  <c r="AB63" i="1" s="1"/>
  <c r="Y62" i="1"/>
  <c r="Y61" i="1"/>
  <c r="AB61" i="1" s="1"/>
  <c r="Y60" i="1"/>
  <c r="AB60" i="1" s="1"/>
  <c r="Y59" i="1"/>
  <c r="Y58" i="1"/>
  <c r="AB58" i="1" s="1"/>
  <c r="Y57" i="1"/>
  <c r="AB57" i="1" s="1"/>
  <c r="Y56" i="1"/>
  <c r="AB56" i="1" s="1"/>
  <c r="Y55" i="1"/>
  <c r="AB55" i="1" s="1"/>
  <c r="Y54" i="1"/>
  <c r="AB54" i="1" s="1"/>
  <c r="Y53" i="1"/>
  <c r="AB53" i="1" s="1"/>
  <c r="Y52" i="1"/>
  <c r="AB52" i="1" s="1"/>
  <c r="Y51" i="1"/>
  <c r="AB51" i="1" s="1"/>
  <c r="Y50" i="1"/>
  <c r="Y49" i="1"/>
  <c r="AB49" i="1" s="1"/>
  <c r="Y48" i="1"/>
  <c r="AB48" i="1" s="1"/>
  <c r="Y47" i="1"/>
  <c r="AB47" i="1" s="1"/>
  <c r="Y46" i="1"/>
  <c r="AB46" i="1" s="1"/>
  <c r="Y45" i="1"/>
  <c r="Y44" i="1"/>
  <c r="AB44" i="1" s="1"/>
  <c r="Y43" i="1"/>
  <c r="AB43" i="1" s="1"/>
  <c r="Y42" i="1"/>
  <c r="Y41" i="1"/>
  <c r="AB41" i="1" s="1"/>
  <c r="Y40" i="1"/>
  <c r="AB40" i="1" s="1"/>
  <c r="Y39" i="1"/>
  <c r="AB39" i="1" s="1"/>
  <c r="Y38" i="1"/>
  <c r="Y37" i="1"/>
  <c r="AB37" i="1" s="1"/>
  <c r="Y36" i="1"/>
  <c r="AB36" i="1" s="1"/>
  <c r="Y35" i="1"/>
  <c r="AB35" i="1" s="1"/>
  <c r="Y34" i="1"/>
  <c r="AB34" i="1" s="1"/>
  <c r="Y33" i="1"/>
  <c r="AB33" i="1" s="1"/>
  <c r="Y32" i="1"/>
  <c r="AB32" i="1" s="1"/>
  <c r="Y31" i="1"/>
  <c r="AB31" i="1" s="1"/>
  <c r="Y30" i="1"/>
  <c r="AB30" i="1" s="1"/>
  <c r="Y29" i="1"/>
  <c r="AB29" i="1" s="1"/>
  <c r="Y28" i="1"/>
  <c r="AB28" i="1" s="1"/>
  <c r="Y27" i="1"/>
  <c r="AB27" i="1" s="1"/>
  <c r="Y26" i="1"/>
  <c r="AB26" i="1" s="1"/>
  <c r="Y25" i="1"/>
  <c r="AB25" i="1" s="1"/>
  <c r="Y24" i="1"/>
  <c r="AB24" i="1" s="1"/>
  <c r="Y23" i="1"/>
  <c r="AB23" i="1" s="1"/>
  <c r="U35" i="1"/>
  <c r="AA114" i="1"/>
  <c r="AB114" i="1"/>
  <c r="AA113" i="1"/>
  <c r="AA112" i="1"/>
  <c r="AB112" i="1"/>
  <c r="AA111" i="1"/>
  <c r="AA110" i="1"/>
  <c r="AB110" i="1"/>
  <c r="AA109" i="1"/>
  <c r="AA108" i="1"/>
  <c r="AB108" i="1"/>
  <c r="AA107" i="1"/>
  <c r="AA106" i="1"/>
  <c r="AB106" i="1"/>
  <c r="AA105" i="1"/>
  <c r="AB105" i="1"/>
  <c r="AA104" i="1"/>
  <c r="AA103" i="1"/>
  <c r="AA102" i="1"/>
  <c r="AA101" i="1"/>
  <c r="AA100" i="1"/>
  <c r="AA99" i="1"/>
  <c r="AA98" i="1"/>
  <c r="AB98" i="1"/>
  <c r="AA97" i="1"/>
  <c r="AA96" i="1"/>
  <c r="AA95" i="1"/>
  <c r="AA94" i="1"/>
  <c r="AB94" i="1"/>
  <c r="AA93" i="1"/>
  <c r="AA92" i="1"/>
  <c r="AA91" i="1"/>
  <c r="AA90" i="1"/>
  <c r="AB90" i="1"/>
  <c r="AA89" i="1"/>
  <c r="AA88" i="1"/>
  <c r="AA87" i="1"/>
  <c r="AA86" i="1"/>
  <c r="AA85" i="1"/>
  <c r="AA84" i="1"/>
  <c r="AA83" i="1"/>
  <c r="AA82" i="1"/>
  <c r="AB82" i="1"/>
  <c r="AA81" i="1"/>
  <c r="AA80" i="1"/>
  <c r="AA79" i="1"/>
  <c r="AA78" i="1"/>
  <c r="AB78" i="1"/>
  <c r="AA77" i="1"/>
  <c r="AA76" i="1"/>
  <c r="AA75" i="1"/>
  <c r="AA74" i="1"/>
  <c r="AB74" i="1"/>
  <c r="AA73" i="1"/>
  <c r="AA72" i="1"/>
  <c r="AA71" i="1"/>
  <c r="AA70" i="1"/>
  <c r="AB70" i="1"/>
  <c r="AA69" i="1"/>
  <c r="AA68" i="1"/>
  <c r="AA67" i="1"/>
  <c r="AA66" i="1"/>
  <c r="AA65" i="1"/>
  <c r="AA64" i="1"/>
  <c r="AA63" i="1"/>
  <c r="AB62" i="1"/>
  <c r="AA62" i="1"/>
  <c r="AA61" i="1"/>
  <c r="AA60" i="1"/>
  <c r="AA59" i="1"/>
  <c r="AB59" i="1"/>
  <c r="AA58" i="1"/>
  <c r="AA57" i="1"/>
  <c r="AA56" i="1"/>
  <c r="AA55" i="1"/>
  <c r="AA54" i="1"/>
  <c r="AA53" i="1"/>
  <c r="AA52" i="1"/>
  <c r="AA51" i="1"/>
  <c r="AA50" i="1"/>
  <c r="AB50" i="1"/>
  <c r="AA49" i="1"/>
  <c r="AA48" i="1"/>
  <c r="AA47" i="1"/>
  <c r="AA46" i="1"/>
  <c r="AA45" i="1"/>
  <c r="AB45" i="1"/>
  <c r="AA44" i="1"/>
  <c r="AA43" i="1"/>
  <c r="AA42" i="1"/>
  <c r="AB42" i="1"/>
  <c r="AA41" i="1"/>
  <c r="AA40" i="1"/>
  <c r="AA39" i="1"/>
  <c r="AA38" i="1"/>
  <c r="AB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M24" i="1" l="1"/>
  <c r="M36" i="1" s="1"/>
  <c r="T35" i="1"/>
  <c r="E5" i="1" l="1"/>
  <c r="I36" i="1" l="1"/>
  <c r="H36" i="1"/>
  <c r="F36" i="1"/>
  <c r="E36" i="1"/>
  <c r="C36" i="1"/>
  <c r="B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J25" i="1"/>
  <c r="G25" i="1"/>
  <c r="J24" i="1"/>
  <c r="G24" i="1"/>
  <c r="I40" i="1" l="1"/>
  <c r="J36" i="1"/>
  <c r="G40" i="1" s="1"/>
  <c r="G36" i="1"/>
  <c r="E40" i="1" s="1"/>
  <c r="D36" i="1"/>
  <c r="D38" i="1" s="1"/>
  <c r="M38" i="1" l="1"/>
  <c r="L40" i="1" s="1"/>
  <c r="C40" i="1"/>
</calcChain>
</file>

<file path=xl/sharedStrings.xml><?xml version="1.0" encoding="utf-8"?>
<sst xmlns="http://schemas.openxmlformats.org/spreadsheetml/2006/main" count="390" uniqueCount="176">
  <si>
    <t xml:space="preserve">      1. VIETAS APRAKSTS</t>
  </si>
  <si>
    <t xml:space="preserve">                       2.DARBA APRAKSTS</t>
  </si>
  <si>
    <t>* - obligāti paskaidrot vērtējuma iemeslus piezīmēs</t>
  </si>
  <si>
    <t>3. PRODUKTS</t>
  </si>
  <si>
    <t>Koku skaits, gab.</t>
  </si>
  <si>
    <t>Kopā</t>
  </si>
  <si>
    <t>Atbilstošs</t>
  </si>
  <si>
    <t>Neatbilstošs</t>
  </si>
  <si>
    <t>1.5. Nogabals/a.nog.</t>
  </si>
  <si>
    <t>1.4. Kvartāls</t>
  </si>
  <si>
    <t>1.3. Kvartālu apg.</t>
  </si>
  <si>
    <t>1.2. Meža iecirknis</t>
  </si>
  <si>
    <t>* - meža reproduktīvais materiāls</t>
  </si>
  <si>
    <t>4. KVALITĀTES MĒRIJUMI</t>
  </si>
  <si>
    <t>4.1. Parauglaukuma Nr.</t>
  </si>
  <si>
    <t>4.3. Stādīšanas dziļums</t>
  </si>
  <si>
    <r>
      <t xml:space="preserve">4.6. Kopā: </t>
    </r>
    <r>
      <rPr>
        <sz val="10"/>
        <color rgb="FF000000"/>
        <rFont val="Calibri"/>
        <family val="2"/>
        <charset val="186"/>
      </rPr>
      <t>Σ</t>
    </r>
    <r>
      <rPr>
        <sz val="10"/>
        <color rgb="FF000000"/>
        <rFont val="Times New Roman"/>
        <family val="1"/>
        <charset val="186"/>
      </rPr>
      <t xml:space="preserve"> =</t>
    </r>
  </si>
  <si>
    <t>4.7. Parauglaukumu skaits, gab.</t>
  </si>
  <si>
    <t>4.8. Reizinājuma koef. koku skaita noteikšanai platībā</t>
  </si>
  <si>
    <t>4.10.1. Stādīšanas vieta</t>
  </si>
  <si>
    <t>4.10.2. Stādīšanas dziļums</t>
  </si>
  <si>
    <r>
      <t xml:space="preserve">5.1. </t>
    </r>
    <r>
      <rPr>
        <b/>
        <sz val="10"/>
        <color rgb="FF000000"/>
        <rFont val="Times New Roman"/>
        <family val="1"/>
        <charset val="186"/>
      </rPr>
      <t>Atbilstoši prasībām</t>
    </r>
  </si>
  <si>
    <r>
      <t xml:space="preserve">5.2. </t>
    </r>
    <r>
      <rPr>
        <b/>
        <sz val="10"/>
        <color rgb="FF000000"/>
        <rFont val="Times New Roman"/>
        <family val="1"/>
        <charset val="186"/>
      </rPr>
      <t>Atbilstoši prasībām ar piezīmēm*</t>
    </r>
  </si>
  <si>
    <r>
      <t xml:space="preserve">5.3. </t>
    </r>
    <r>
      <rPr>
        <b/>
        <sz val="10"/>
        <color rgb="FF000000"/>
        <rFont val="Times New Roman"/>
        <family val="1"/>
        <charset val="186"/>
      </rPr>
      <t>Neatbilstoši prasībām*</t>
    </r>
  </si>
  <si>
    <t>6. PIEZĪMES/NEPIECIEŠAMĀS DARBĪBAS:</t>
  </si>
  <si>
    <t>5. KVALITĀTES VĒRTĒJUMS</t>
  </si>
  <si>
    <t xml:space="preserve">     2.1..Apjoms,  ha.</t>
  </si>
  <si>
    <t xml:space="preserve">     2.3. Līgumpartneris</t>
  </si>
  <si>
    <t>7. PĀRBAUDES VEICĒJS:</t>
  </si>
  <si>
    <t>7.1. Vārds Uzvārds</t>
  </si>
  <si>
    <t xml:space="preserve">7.2. paraksts </t>
  </si>
  <si>
    <t>7.3. datums</t>
  </si>
  <si>
    <t>7.4. tālr.nr.</t>
  </si>
  <si>
    <t>Sertifikāta numurs</t>
  </si>
  <si>
    <t>Pavadzīmes numurs</t>
  </si>
  <si>
    <t xml:space="preserve"> </t>
  </si>
  <si>
    <t>1.1. Reģions</t>
  </si>
  <si>
    <t>9. NOGABALĀ IR:</t>
  </si>
  <si>
    <t>iesniegts elektroniski</t>
  </si>
  <si>
    <t>8. NOGABALĀ REĀLI IZSTĀDĪTAIS STĀDU SKAITS, TŪKSTOŠ GAB.</t>
  </si>
  <si>
    <r>
      <t xml:space="preserve">9.2. MITRĀS IEPLAKAS, </t>
    </r>
    <r>
      <rPr>
        <sz val="10"/>
        <color theme="1"/>
        <rFont val="Calibri"/>
        <family val="2"/>
        <charset val="186"/>
      </rPr>
      <t>≥</t>
    </r>
    <r>
      <rPr>
        <sz val="10"/>
        <color theme="1"/>
        <rFont val="Times New Roman"/>
        <family val="1"/>
        <charset val="186"/>
      </rPr>
      <t>10%</t>
    </r>
  </si>
  <si>
    <r>
      <t xml:space="preserve">9.3. PAAUGU GRUPAS, </t>
    </r>
    <r>
      <rPr>
        <sz val="10"/>
        <color theme="1"/>
        <rFont val="Calibri"/>
        <family val="2"/>
        <charset val="186"/>
      </rPr>
      <t>≥</t>
    </r>
    <r>
      <rPr>
        <sz val="10"/>
        <color theme="1"/>
        <rFont val="Times New Roman"/>
        <family val="1"/>
        <charset val="186"/>
      </rPr>
      <t>10%</t>
    </r>
  </si>
  <si>
    <t>9.4. CITS….. (MINĒT KAS?)</t>
  </si>
  <si>
    <t>4.4. Piespiešana</t>
  </si>
  <si>
    <t>4.10.3. Piespiešana</t>
  </si>
  <si>
    <t>4.10.4. Pacilu kvalitāte</t>
  </si>
  <si>
    <t xml:space="preserve"> - Neatbilst kvalitātes prasībām</t>
  </si>
  <si>
    <t xml:space="preserve"> - Atbilst kvalitātes prasībām</t>
  </si>
  <si>
    <t>9.1. PIEVEŠANAS CEĻI, ≥10%</t>
  </si>
  <si>
    <t>Austrumvidzemes</t>
  </si>
  <si>
    <t>Dienvidkurzemes</t>
  </si>
  <si>
    <t>Dienvidlatgales</t>
  </si>
  <si>
    <t>Rietumvidzemes</t>
  </si>
  <si>
    <t>Vidusdaugavas</t>
  </si>
  <si>
    <t>Zemgales</t>
  </si>
  <si>
    <t>Ziemeļkurzemes</t>
  </si>
  <si>
    <t>Ziemeļlatgales</t>
  </si>
  <si>
    <t>iecirkņa nosaukums</t>
  </si>
  <si>
    <t>Ērģemes iecirknis</t>
  </si>
  <si>
    <t>Strenču iecirknis</t>
  </si>
  <si>
    <t>Silvas iecirknis</t>
  </si>
  <si>
    <t>Sikšņu iecirknis</t>
  </si>
  <si>
    <t>Melnupes iecirknis</t>
  </si>
  <si>
    <t>Mālupes iecirknis</t>
  </si>
  <si>
    <t>Lejasciema iecirknis</t>
  </si>
  <si>
    <t>Pededzes iecirknis</t>
  </si>
  <si>
    <t>Alsungas iecirknis</t>
  </si>
  <si>
    <t>Rendas iecirknis</t>
  </si>
  <si>
    <t>Akmensraga iecirknis</t>
  </si>
  <si>
    <t>Apriķu iecirknis</t>
  </si>
  <si>
    <t>Ventas iecirknis</t>
  </si>
  <si>
    <t>Remtes iecirknis</t>
  </si>
  <si>
    <t>Grobiņas iecirknis</t>
  </si>
  <si>
    <t>Krīvukalna iecirknis</t>
  </si>
  <si>
    <t>Pampāļu iecirknis</t>
  </si>
  <si>
    <t>Zvārdes iecirknis</t>
  </si>
  <si>
    <t>Nīcas iecirknis</t>
  </si>
  <si>
    <t>Viesītes iecirknis</t>
  </si>
  <si>
    <t>Ābeļu iecirknis</t>
  </si>
  <si>
    <t>Preiļu iecirknis</t>
  </si>
  <si>
    <t>Aknīstes iecirknis</t>
  </si>
  <si>
    <t>Nīcgales iecirknis</t>
  </si>
  <si>
    <t>Krāslavas iecirknis</t>
  </si>
  <si>
    <t>Sventes iecirknis</t>
  </si>
  <si>
    <t>Salacgrīvas iecirknis</t>
  </si>
  <si>
    <t>Rūjienas iecirknis</t>
  </si>
  <si>
    <t>Piejūras iecirknis</t>
  </si>
  <si>
    <t>Limbažu iecirknis</t>
  </si>
  <si>
    <t>Valmieras iecirknis</t>
  </si>
  <si>
    <t>Ropažu iecirknis</t>
  </si>
  <si>
    <t>Vēru iecirknis</t>
  </si>
  <si>
    <t>Piebalgas iecirknis</t>
  </si>
  <si>
    <t>Ogres iecirknis</t>
  </si>
  <si>
    <t>Kokneses iecirknis</t>
  </si>
  <si>
    <t>Skaistkalnes iecirknis</t>
  </si>
  <si>
    <t>Jaunjelgavas iecirknis</t>
  </si>
  <si>
    <t>Seces iecirknis</t>
  </si>
  <si>
    <t>Vecumnieku iecirknis</t>
  </si>
  <si>
    <t>Bauskas iecirknis</t>
  </si>
  <si>
    <t>Ērberģes iecirknis</t>
  </si>
  <si>
    <t>Engures iecirknis</t>
  </si>
  <si>
    <t>Kandavas iecirknis</t>
  </si>
  <si>
    <t>Misas iecirknis</t>
  </si>
  <si>
    <t>Dobeles iecirknis</t>
  </si>
  <si>
    <t>Īles iecirknis</t>
  </si>
  <si>
    <t>Tērvetes iecirknis</t>
  </si>
  <si>
    <t>Līvbērzes iecirknis</t>
  </si>
  <si>
    <t>Klīves iecirknis</t>
  </si>
  <si>
    <t>Grīņu iecirknis</t>
  </si>
  <si>
    <t>Zilokalnu iecirknis</t>
  </si>
  <si>
    <t>Rindas iecirknis</t>
  </si>
  <si>
    <t>Raķupes iecirknis</t>
  </si>
  <si>
    <t>Mētru iecirknis</t>
  </si>
  <si>
    <t>Vanemas iecirknis</t>
  </si>
  <si>
    <t>Mērsraga iecirknis</t>
  </si>
  <si>
    <t>Usmas iecirknis</t>
  </si>
  <si>
    <t>Madonas iecirknis</t>
  </si>
  <si>
    <t>Lubānas iecirknis</t>
  </si>
  <si>
    <t>Žīguru iecirknis</t>
  </si>
  <si>
    <t>Balvu iecirknis</t>
  </si>
  <si>
    <t>Rēzeknes iecirknis</t>
  </si>
  <si>
    <t>Kārsavas iecirknis</t>
  </si>
  <si>
    <t>Ludzas iecirknis</t>
  </si>
  <si>
    <t xml:space="preserve">     2.2. Darba uzdevumā norādītais koku skaits, tūkstoš gab.</t>
  </si>
  <si>
    <t>Priede</t>
  </si>
  <si>
    <t>Egle</t>
  </si>
  <si>
    <t>3.1. Koku suga (izvēlēties no nolaižamā saraksta)</t>
  </si>
  <si>
    <t>Paškontroles akts mašinizētai meža stādīšanai</t>
  </si>
  <si>
    <t>4.5. Pacilu skaits, gab.</t>
  </si>
  <si>
    <t>3.2. MRM* izcelsme</t>
  </si>
  <si>
    <t>4.10. Darba vērtējums</t>
  </si>
  <si>
    <r>
      <t xml:space="preserve">atbilstošs, ja </t>
    </r>
    <r>
      <rPr>
        <i/>
        <sz val="8"/>
        <color rgb="FF000000"/>
        <rFont val="Calibri"/>
        <family val="2"/>
        <charset val="186"/>
      </rPr>
      <t>≥</t>
    </r>
    <r>
      <rPr>
        <i/>
        <sz val="8"/>
        <color rgb="FF000000"/>
        <rFont val="Times New Roman"/>
        <family val="1"/>
        <charset val="186"/>
      </rPr>
      <t>90%</t>
    </r>
  </si>
  <si>
    <t xml:space="preserve">     2.4. Meža tips</t>
  </si>
  <si>
    <t>Suga</t>
  </si>
  <si>
    <t>Meža tipi</t>
  </si>
  <si>
    <t>Sl</t>
  </si>
  <si>
    <t>Mīkstie lapu koki</t>
  </si>
  <si>
    <t>Cietie lapu koki</t>
  </si>
  <si>
    <t>Tikai Ks un Kp</t>
  </si>
  <si>
    <t>Mr</t>
  </si>
  <si>
    <t>Ln</t>
  </si>
  <si>
    <t>Dm</t>
  </si>
  <si>
    <t>Vr</t>
  </si>
  <si>
    <t>Gr</t>
  </si>
  <si>
    <t>Gs</t>
  </si>
  <si>
    <t>Mrs</t>
  </si>
  <si>
    <t>Dms</t>
  </si>
  <si>
    <t>Vrs</t>
  </si>
  <si>
    <t>Grs</t>
  </si>
  <si>
    <t>Pv</t>
  </si>
  <si>
    <t>Nd</t>
  </si>
  <si>
    <t>Db</t>
  </si>
  <si>
    <t>Lk</t>
  </si>
  <si>
    <t>Av</t>
  </si>
  <si>
    <t>Am</t>
  </si>
  <si>
    <t>As</t>
  </si>
  <si>
    <t>Ap</t>
  </si>
  <si>
    <t>Kv</t>
  </si>
  <si>
    <t>Km</t>
  </si>
  <si>
    <t>Ks</t>
  </si>
  <si>
    <t>Kp</t>
  </si>
  <si>
    <t>Meža tips</t>
  </si>
  <si>
    <r>
      <t xml:space="preserve">Visi tipi - </t>
    </r>
    <r>
      <rPr>
        <sz val="11"/>
        <color rgb="FFFF0000"/>
        <rFont val="Calibri"/>
        <family val="2"/>
        <charset val="186"/>
        <scheme val="minor"/>
      </rPr>
      <t>izņemot Ks un Kp</t>
    </r>
  </si>
  <si>
    <t>robežskaitlis</t>
  </si>
  <si>
    <t>4.10.5. Koku skaita nobīde no koku robežskaitļa, gab.</t>
  </si>
  <si>
    <t>4.9. Vidējais koku skaits, gab/ha</t>
  </si>
  <si>
    <t>atbilst darba izpildes kvalitātes prasībām, ja koku skaita nobīde ir robežās no -200 līdz +200 no koku robežskaitļa</t>
  </si>
  <si>
    <t>4.2. Stādīšanas vieta (pacilu skaits, gab)</t>
  </si>
  <si>
    <t>Atbilstoši prasībām</t>
  </si>
  <si>
    <t>x</t>
  </si>
  <si>
    <t>Atbilstoši prasībām ar piezīmēm*</t>
  </si>
  <si>
    <t>Neatbilstoši prasībām*</t>
  </si>
  <si>
    <t>Pārvietošanas attālums</t>
  </si>
  <si>
    <t>10. TEHNIKAS PĀRVIETOŠANAS ATTĀLUMS, KM</t>
  </si>
  <si>
    <t xml:space="preserve">  - Nepieciešams vērtēt apmaksu par tehnikas pārvietošanu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</si>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</sst>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7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i/>
      <sz val="14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rgb="FF000000"/>
      <name val="Calibri"/>
      <family val="2"/>
      <charset val="186"/>
    </font>
    <font>
      <i/>
      <sz val="10"/>
      <color rgb="FF000000"/>
      <name val="Times New Roman"/>
      <family val="1"/>
      <charset val="186"/>
    </font>
    <font>
      <sz val="10"/>
      <color theme="0"/>
      <name val="Times New Roman"/>
      <family val="1"/>
      <charset val="186"/>
    </font>
    <font>
      <i/>
      <sz val="8"/>
      <color rgb="FF000000"/>
      <name val="Times New Roman"/>
      <family val="1"/>
      <charset val="186"/>
    </font>
    <font>
      <i/>
      <sz val="8"/>
      <color rgb="FF000000"/>
      <name val="Calibri"/>
      <family val="2"/>
      <charset val="186"/>
    </font>
    <font>
      <i/>
      <sz val="6"/>
      <color rgb="FF00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rgb="FF0070C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1"/>
      <color theme="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b/>
      <sz val="20"/>
      <color rgb="FF000000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24"/>
      <name val="Times New Roman"/>
      <family val="1"/>
      <charset val="186"/>
    </font>
    <font>
      <sz val="11"/>
      <color theme="1"/>
      <name val="Calibri"/>
      <family val="2"/>
      <charset val="186"/>
    </font>
    <font>
      <b/>
      <sz val="16"/>
      <color rgb="FF00000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5" tint="-0.2499465926084170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4" fillId="0" borderId="19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1" fontId="5" fillId="0" borderId="6" xfId="0" applyNumberFormat="1" applyFont="1" applyBorder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horizontal="center" vertical="center" wrapText="1"/>
      <protection hidden="1"/>
    </xf>
    <xf numFmtId="1" fontId="4" fillId="0" borderId="6" xfId="0" applyNumberFormat="1" applyFont="1" applyBorder="1" applyAlignment="1" applyProtection="1">
      <alignment horizontal="center" vertical="center" wrapText="1"/>
      <protection hidden="1"/>
    </xf>
    <xf numFmtId="1" fontId="4" fillId="0" borderId="6" xfId="0" applyNumberFormat="1" applyFont="1" applyBorder="1" applyAlignment="1" applyProtection="1">
      <alignment horizontal="right" vertical="center" wrapText="1"/>
      <protection hidden="1"/>
    </xf>
    <xf numFmtId="0" fontId="1" fillId="0" borderId="0" xfId="0" applyFont="1" applyProtection="1">
      <protection hidden="1"/>
    </xf>
    <xf numFmtId="0" fontId="4" fillId="0" borderId="0" xfId="0" applyFont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 wrapText="1"/>
      <protection hidden="1"/>
    </xf>
    <xf numFmtId="2" fontId="10" fillId="0" borderId="0" xfId="0" applyNumberFormat="1" applyFont="1" applyAlignment="1" applyProtection="1">
      <alignment horizontal="right" vertical="center" wrapText="1"/>
      <protection hidden="1"/>
    </xf>
    <xf numFmtId="0" fontId="10" fillId="0" borderId="0" xfId="0" applyFont="1" applyAlignment="1" applyProtection="1">
      <alignment horizontal="right" vertical="center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4" borderId="10" xfId="0" applyFont="1" applyFill="1" applyBorder="1" applyAlignment="1" applyProtection="1">
      <alignment horizontal="center" vertical="center" wrapText="1"/>
      <protection hidden="1"/>
    </xf>
    <xf numFmtId="1" fontId="4" fillId="5" borderId="32" xfId="0" applyNumberFormat="1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3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 hidden="1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1" fontId="14" fillId="0" borderId="7" xfId="0" applyNumberFormat="1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right" vertical="center" wrapText="1"/>
      <protection hidden="1"/>
    </xf>
    <xf numFmtId="0" fontId="0" fillId="6" borderId="10" xfId="0" applyFill="1" applyBorder="1" applyProtection="1">
      <protection hidden="1"/>
    </xf>
    <xf numFmtId="0" fontId="3" fillId="7" borderId="0" xfId="0" applyFont="1" applyFill="1" applyAlignment="1" applyProtection="1">
      <alignment horizontal="center" vertical="center" wrapText="1"/>
      <protection locked="0" hidden="1"/>
    </xf>
    <xf numFmtId="0" fontId="4" fillId="0" borderId="14" xfId="0" applyFont="1" applyBorder="1" applyAlignment="1" applyProtection="1">
      <alignment horizontal="center" vertical="center" wrapText="1"/>
      <protection locked="0" hidden="1"/>
    </xf>
    <xf numFmtId="0" fontId="4" fillId="0" borderId="13" xfId="0" applyFont="1" applyBorder="1" applyAlignment="1" applyProtection="1">
      <alignment horizontal="center" vertical="center" wrapText="1"/>
      <protection locked="0" hidden="1"/>
    </xf>
    <xf numFmtId="0" fontId="4" fillId="0" borderId="38" xfId="0" applyFont="1" applyBorder="1" applyAlignment="1" applyProtection="1">
      <alignment horizontal="center" vertical="center" wrapText="1"/>
      <protection locked="0" hidden="1"/>
    </xf>
    <xf numFmtId="0" fontId="4" fillId="0" borderId="15" xfId="0" applyFont="1" applyBorder="1" applyAlignment="1" applyProtection="1">
      <alignment horizontal="center" vertical="center" wrapText="1"/>
      <protection locked="0" hidden="1"/>
    </xf>
    <xf numFmtId="0" fontId="4" fillId="0" borderId="10" xfId="0" applyFont="1" applyBorder="1" applyAlignment="1" applyProtection="1">
      <alignment horizontal="center" vertical="center" wrapText="1"/>
      <protection locked="0" hidden="1"/>
    </xf>
    <xf numFmtId="0" fontId="4" fillId="0" borderId="39" xfId="0" applyFont="1" applyBorder="1" applyAlignment="1" applyProtection="1">
      <alignment horizontal="center" vertical="center" wrapText="1"/>
      <protection locked="0" hidden="1"/>
    </xf>
    <xf numFmtId="0" fontId="1" fillId="2" borderId="6" xfId="0" applyFont="1" applyFill="1" applyBorder="1" applyAlignment="1" applyProtection="1">
      <alignment horizontal="center" vertical="center" wrapText="1"/>
      <protection locked="0" hidden="1"/>
    </xf>
    <xf numFmtId="0" fontId="1" fillId="2" borderId="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6" fillId="8" borderId="10" xfId="0" applyFont="1" applyFill="1" applyBorder="1" applyAlignment="1" applyProtection="1">
      <alignment horizontal="center" vertical="center"/>
      <protection hidden="1"/>
    </xf>
    <xf numFmtId="0" fontId="16" fillId="8" borderId="13" xfId="0" applyFont="1" applyFill="1" applyBorder="1" applyAlignment="1" applyProtection="1">
      <alignment horizontal="center" vertical="center" wrapText="1"/>
      <protection hidden="1"/>
    </xf>
    <xf numFmtId="0" fontId="17" fillId="8" borderId="13" xfId="0" applyFont="1" applyFill="1" applyBorder="1" applyAlignment="1" applyProtection="1">
      <alignment horizontal="center" vertical="center" wrapText="1"/>
      <protection hidden="1"/>
    </xf>
    <xf numFmtId="0" fontId="16" fillId="8" borderId="1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/>
      <protection hidden="1"/>
    </xf>
    <xf numFmtId="0" fontId="18" fillId="8" borderId="10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20" fillId="8" borderId="13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right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right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center" vertical="center" wrapText="1"/>
      <protection locked="0" hidden="1"/>
    </xf>
    <xf numFmtId="0" fontId="4" fillId="0" borderId="20" xfId="0" applyFont="1" applyBorder="1" applyAlignment="1" applyProtection="1">
      <alignment horizontal="center" vertical="center" wrapText="1"/>
      <protection locked="0" hidden="1"/>
    </xf>
    <xf numFmtId="0" fontId="4" fillId="0" borderId="19" xfId="0" applyFont="1" applyBorder="1" applyAlignment="1" applyProtection="1">
      <alignment horizontal="center" vertical="center" wrapText="1"/>
      <protection locked="0"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30" xfId="0" applyBorder="1" applyProtection="1">
      <protection hidden="1"/>
    </xf>
    <xf numFmtId="0" fontId="21" fillId="0" borderId="6" xfId="0" applyFont="1" applyBorder="1" applyAlignment="1" applyProtection="1">
      <alignment horizontal="center" vertical="center" wrapText="1"/>
      <protection locked="0" hidden="1"/>
    </xf>
    <xf numFmtId="0" fontId="4" fillId="0" borderId="36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23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22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3" fillId="2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vertical="center" wrapText="1"/>
      <protection locked="0" hidden="1"/>
    </xf>
    <xf numFmtId="0" fontId="23" fillId="9" borderId="10" xfId="0" applyFont="1" applyFill="1" applyBorder="1" applyAlignment="1" applyProtection="1">
      <alignment horizontal="center"/>
      <protection hidden="1"/>
    </xf>
    <xf numFmtId="164" fontId="2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0" borderId="30" xfId="0" applyFont="1" applyBorder="1" applyProtection="1">
      <protection hidden="1"/>
    </xf>
    <xf numFmtId="0" fontId="26" fillId="0" borderId="39" xfId="0" applyFont="1" applyBorder="1" applyAlignment="1" applyProtection="1">
      <alignment horizontal="center" vertical="center" wrapText="1"/>
      <protection locked="0" hidden="1"/>
    </xf>
    <xf numFmtId="0" fontId="22" fillId="0" borderId="31" xfId="0" applyFont="1" applyBorder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right" vertical="center" wrapText="1"/>
      <protection hidden="1"/>
    </xf>
    <xf numFmtId="0" fontId="4" fillId="0" borderId="8" xfId="0" applyFont="1" applyBorder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locked="0" hidden="1"/>
    </xf>
    <xf numFmtId="0" fontId="1" fillId="2" borderId="3" xfId="0" applyFont="1" applyFill="1" applyBorder="1" applyAlignment="1" applyProtection="1">
      <alignment horizontal="center" vertical="center"/>
      <protection locked="0" hidden="1"/>
    </xf>
    <xf numFmtId="0" fontId="1" fillId="2" borderId="4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4" fillId="7" borderId="1" xfId="0" applyFont="1" applyFill="1" applyBorder="1" applyAlignment="1" applyProtection="1">
      <alignment horizontal="center" vertical="center" wrapText="1"/>
      <protection locked="0" hidden="1"/>
    </xf>
    <xf numFmtId="0" fontId="4" fillId="7" borderId="2" xfId="0" applyFont="1" applyFill="1" applyBorder="1" applyAlignment="1" applyProtection="1">
      <alignment horizontal="center" vertical="center" wrapText="1"/>
      <protection locked="0" hidden="1"/>
    </xf>
    <xf numFmtId="0" fontId="4" fillId="0" borderId="7" xfId="0" applyFont="1" applyBorder="1" applyAlignment="1" applyProtection="1">
      <alignment horizontal="righ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3" xfId="0" applyFont="1" applyBorder="1" applyAlignment="1" applyProtection="1">
      <alignment horizontal="center" vertical="center"/>
      <protection locked="0" hidden="1"/>
    </xf>
    <xf numFmtId="0" fontId="5" fillId="0" borderId="2" xfId="0" applyFont="1" applyBorder="1" applyAlignment="1" applyProtection="1">
      <alignment horizontal="center" vertical="center"/>
      <protection locked="0" hidden="1"/>
    </xf>
    <xf numFmtId="2" fontId="4" fillId="0" borderId="9" xfId="0" applyNumberFormat="1" applyFont="1" applyBorder="1" applyAlignment="1" applyProtection="1">
      <alignment horizontal="center" vertical="center" wrapText="1"/>
      <protection hidden="1"/>
    </xf>
    <xf numFmtId="2" fontId="4" fillId="0" borderId="8" xfId="0" applyNumberFormat="1" applyFont="1" applyBorder="1" applyAlignment="1" applyProtection="1">
      <alignment horizontal="center" vertical="center" wrapText="1"/>
      <protection hidden="1"/>
    </xf>
    <xf numFmtId="1" fontId="5" fillId="0" borderId="1" xfId="0" applyNumberFormat="1" applyFont="1" applyBorder="1" applyAlignment="1" applyProtection="1">
      <alignment horizontal="center" vertical="center"/>
      <protection hidden="1"/>
    </xf>
    <xf numFmtId="1" fontId="5" fillId="0" borderId="4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locked="0" hidden="1"/>
    </xf>
    <xf numFmtId="0" fontId="4" fillId="0" borderId="2" xfId="0" applyFont="1" applyBorder="1" applyAlignment="1" applyProtection="1">
      <alignment horizontal="center" vertical="center" wrapText="1"/>
      <protection locked="0" hidden="1"/>
    </xf>
    <xf numFmtId="0" fontId="0" fillId="0" borderId="28" xfId="0" applyBorder="1" applyAlignment="1" applyProtection="1">
      <alignment horizontal="center"/>
      <protection locked="0" hidden="1"/>
    </xf>
    <xf numFmtId="0" fontId="0" fillId="0" borderId="5" xfId="0" applyBorder="1" applyAlignment="1" applyProtection="1">
      <alignment horizontal="center"/>
      <protection locked="0" hidden="1"/>
    </xf>
    <xf numFmtId="0" fontId="0" fillId="0" borderId="29" xfId="0" applyBorder="1" applyAlignment="1" applyProtection="1">
      <alignment horizontal="center"/>
      <protection locked="0"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 vertical="center" wrapText="1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locked="0" hidden="1"/>
    </xf>
    <xf numFmtId="0" fontId="4" fillId="0" borderId="4" xfId="0" applyFont="1" applyBorder="1" applyAlignment="1" applyProtection="1">
      <alignment horizontal="center" vertical="center" wrapText="1"/>
      <protection locked="0"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1" fontId="3" fillId="0" borderId="31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Alignment="1" applyProtection="1">
      <alignment horizontal="center" vertical="center" wrapText="1"/>
      <protection hidden="1"/>
    </xf>
    <xf numFmtId="1" fontId="3" fillId="0" borderId="33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11" fillId="3" borderId="16" xfId="0" applyFont="1" applyFill="1" applyBorder="1" applyAlignment="1" applyProtection="1">
      <alignment horizontal="center" vertical="center" wrapText="1"/>
      <protection locked="0" hidden="1"/>
    </xf>
    <xf numFmtId="0" fontId="11" fillId="3" borderId="17" xfId="0" applyFont="1" applyFill="1" applyBorder="1" applyAlignment="1" applyProtection="1">
      <alignment horizontal="center" vertical="center" wrapText="1"/>
      <protection locked="0" hidden="1"/>
    </xf>
    <xf numFmtId="0" fontId="11" fillId="3" borderId="30" xfId="0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 wrapText="1"/>
      <protection locked="0" hidden="1"/>
    </xf>
    <xf numFmtId="0" fontId="4" fillId="0" borderId="27" xfId="0" applyFont="1" applyBorder="1" applyAlignment="1" applyProtection="1">
      <alignment horizontal="center" vertical="center" wrapText="1"/>
      <protection locked="0" hidden="1"/>
    </xf>
    <xf numFmtId="0" fontId="4" fillId="0" borderId="1" xfId="0" applyFont="1" applyBorder="1" applyAlignment="1" applyProtection="1">
      <alignment horizontal="left" vertical="center" wrapText="1"/>
      <protection locked="0" hidden="1"/>
    </xf>
    <xf numFmtId="0" fontId="4" fillId="0" borderId="4" xfId="0" applyFont="1" applyBorder="1" applyAlignment="1" applyProtection="1">
      <alignment horizontal="left" vertical="center" wrapText="1"/>
      <protection locked="0" hidden="1"/>
    </xf>
    <xf numFmtId="0" fontId="4" fillId="0" borderId="28" xfId="0" applyFont="1" applyBorder="1" applyAlignment="1" applyProtection="1">
      <alignment horizontal="center" vertical="center" wrapText="1"/>
      <protection locked="0" hidden="1"/>
    </xf>
    <xf numFmtId="0" fontId="4" fillId="0" borderId="29" xfId="0" applyFont="1" applyBorder="1" applyAlignment="1" applyProtection="1">
      <alignment horizontal="center" vertical="center" wrapText="1"/>
      <protection locked="0" hidden="1"/>
    </xf>
    <xf numFmtId="0" fontId="11" fillId="0" borderId="9" xfId="0" applyFont="1" applyBorder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0" fillId="0" borderId="1" xfId="0" applyBorder="1" applyAlignment="1" applyProtection="1">
      <alignment horizontal="center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0" fillId="0" borderId="4" xfId="0" applyBorder="1" applyAlignment="1" applyProtection="1">
      <alignment horizontal="center"/>
      <protection locked="0" hidden="1"/>
    </xf>
    <xf numFmtId="0" fontId="4" fillId="0" borderId="9" xfId="0" applyFont="1" applyBorder="1" applyAlignment="1" applyProtection="1">
      <alignment horizontal="right" vertical="center" wrapText="1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0" fillId="0" borderId="25" xfId="0" applyBorder="1" applyAlignment="1" applyProtection="1">
      <alignment horizontal="center"/>
      <protection locked="0" hidden="1"/>
    </xf>
    <xf numFmtId="0" fontId="0" fillId="0" borderId="26" xfId="0" applyBorder="1" applyAlignment="1" applyProtection="1">
      <alignment horizontal="center"/>
      <protection locked="0" hidden="1"/>
    </xf>
    <xf numFmtId="0" fontId="0" fillId="0" borderId="27" xfId="0" applyBorder="1" applyAlignment="1" applyProtection="1">
      <alignment horizontal="center"/>
      <protection locked="0" hidden="1"/>
    </xf>
  </cellXfs>
  <cellStyles count="1">
    <cellStyle name="Normal" xfId="0" builtinId="0"/>
  </cellStyles>
  <dxfs count="2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11</xdr:col>
      <xdr:colOff>564883</xdr:colOff>
      <xdr:row>49</xdr:row>
      <xdr:rowOff>69276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7A9F11-75C8-04FE-F08B-7D1DA7A0E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6269" y="549519"/>
          <a:ext cx="6038095" cy="8495238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48</xdr:row>
      <xdr:rowOff>102577</xdr:rowOff>
    </xdr:from>
    <xdr:to>
      <xdr:col>11</xdr:col>
      <xdr:colOff>505847</xdr:colOff>
      <xdr:row>56</xdr:row>
      <xdr:rowOff>130526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132622-0400-3EA1-F86B-B96F36233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1519" y="8894885"/>
          <a:ext cx="5883809" cy="149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07"/>
  <sheetViews>
    <sheetView tabSelected="1" zoomScaleNormal="100" workbookViewId="0">
      <selection activeCell="AE9" sqref="AE9"/>
    </sheetView>
  </sheetViews>
  <sheetFormatPr defaultColWidth="9.109375" defaultRowHeight="14.4" outlineLevelCol="1" x14ac:dyDescent="0.3"/>
  <cols>
    <col min="1" max="1" width="16" style="1" customWidth="1"/>
    <col min="2" max="2" width="15.33203125" style="1" customWidth="1"/>
    <col min="3" max="3" width="10.5546875" style="1" customWidth="1"/>
    <col min="4" max="4" width="14.109375" style="1" customWidth="1"/>
    <col min="5" max="5" width="9.109375" style="1"/>
    <col min="6" max="6" width="10.33203125" style="1" customWidth="1"/>
    <col min="7" max="7" width="9.88671875" style="1" customWidth="1"/>
    <col min="8" max="8" width="9.109375" style="1"/>
    <col min="9" max="9" width="10.44140625" style="1" customWidth="1"/>
    <col min="10" max="11" width="9.109375" style="1"/>
    <col min="12" max="12" width="10.33203125" style="1" customWidth="1"/>
    <col min="13" max="14" width="9.109375" style="1"/>
    <col min="15" max="15" width="13.88671875" style="1" hidden="1" customWidth="1" outlineLevel="1"/>
    <col min="16" max="16" width="15.5546875" style="1" hidden="1" customWidth="1" outlineLevel="1"/>
    <col min="17" max="19" width="9.109375" style="1" hidden="1" customWidth="1" outlineLevel="1"/>
    <col min="20" max="20" width="26" style="1" hidden="1" customWidth="1" outlineLevel="1"/>
    <col min="21" max="21" width="16.5546875" style="1" hidden="1" customWidth="1" outlineLevel="1"/>
    <col min="22" max="22" width="9.109375" style="1" hidden="1" customWidth="1" outlineLevel="1"/>
    <col min="23" max="23" width="16.33203125" style="1" hidden="1" customWidth="1" outlineLevel="1"/>
    <col min="24" max="26" width="9.109375" style="1" hidden="1" customWidth="1" outlineLevel="1"/>
    <col min="27" max="27" width="33.6640625" style="1" hidden="1" customWidth="1" outlineLevel="1"/>
    <col min="28" max="30" width="9.109375" style="1" hidden="1" customWidth="1" outlineLevel="1"/>
    <col min="31" max="31" width="9.109375" style="1" collapsed="1"/>
    <col min="32" max="16384" width="9.109375" style="1"/>
  </cols>
  <sheetData>
    <row r="1" spans="1:13" ht="18" x14ac:dyDescent="0.3">
      <c r="A1" s="104" t="s">
        <v>127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5.75" customHeight="1" thickBot="1" x14ac:dyDescent="0.35">
      <c r="A2" s="105" t="s">
        <v>0</v>
      </c>
      <c r="B2" s="105"/>
      <c r="C2" s="105"/>
      <c r="D2" s="105"/>
      <c r="E2" s="2"/>
      <c r="F2" s="2"/>
      <c r="G2" s="2"/>
      <c r="H2" s="105" t="s">
        <v>1</v>
      </c>
      <c r="I2" s="105"/>
      <c r="J2" s="105"/>
      <c r="K2" s="105"/>
      <c r="L2" s="105"/>
      <c r="M2" s="105"/>
    </row>
    <row r="3" spans="1:13" ht="15.75" customHeight="1" thickBot="1" x14ac:dyDescent="0.35">
      <c r="A3" s="98" t="s">
        <v>36</v>
      </c>
      <c r="B3" s="99"/>
      <c r="C3" s="106"/>
      <c r="D3" s="107"/>
      <c r="E3" s="108" t="s">
        <v>26</v>
      </c>
      <c r="F3" s="98"/>
      <c r="G3" s="98"/>
      <c r="H3" s="98"/>
      <c r="I3" s="98"/>
      <c r="J3" s="99"/>
      <c r="K3" s="109"/>
      <c r="L3" s="110"/>
      <c r="M3" s="111"/>
    </row>
    <row r="4" spans="1:13" ht="5.25" customHeight="1" thickBot="1" x14ac:dyDescent="0.35">
      <c r="A4" s="3"/>
      <c r="B4" s="4"/>
      <c r="C4" s="5"/>
      <c r="D4" s="5"/>
      <c r="E4" s="5"/>
      <c r="F4" s="5"/>
      <c r="G4" s="5"/>
      <c r="H4" s="6"/>
      <c r="I4" s="6"/>
      <c r="J4" s="6"/>
      <c r="K4" s="6"/>
      <c r="L4" s="6"/>
      <c r="M4" s="6"/>
    </row>
    <row r="5" spans="1:13" ht="15" thickBot="1" x14ac:dyDescent="0.35">
      <c r="A5" s="98" t="s">
        <v>11</v>
      </c>
      <c r="B5" s="99"/>
      <c r="C5" s="106"/>
      <c r="D5" s="107"/>
      <c r="E5" s="47" t="str">
        <f>IFERROR(IF(C3="Austrumvidzemes",VLOOKUP(C5,$P$68:$Q$75,2,0),IF(C3="Dienvidkurzemes",VLOOKUP(C5,$P$77:$Q$87,2,0),IF(C3="Dienvidlatgales",VLOOKUP(C5,$P$89:$Q$95,2,0),IF(C3="Rietumvidzemes",VLOOKUP(C5,$P$97:$Q$104,2,0),IF(C3="Vidusdaugavas",VLOOKUP(C5,$P$106:$Q$113,2,0),IF(C3="Zemgales",VLOOKUP(C5,$P$115:$Q$122,2,0),IF(C3="Ziemeļkurzemes",VLOOKUP(C5,$P$124:$Q$132,2,0),VLOOKUP(C5,$P$134:$Q$140,2,0)))))))),"Nepareizs iecirknis")</f>
        <v>Nepareizs iecirknis</v>
      </c>
      <c r="F5" s="98" t="s">
        <v>123</v>
      </c>
      <c r="G5" s="98"/>
      <c r="H5" s="98"/>
      <c r="I5" s="98"/>
      <c r="J5" s="99"/>
      <c r="K5" s="109"/>
      <c r="L5" s="110"/>
      <c r="M5" s="111"/>
    </row>
    <row r="6" spans="1:13" ht="4.5" customHeight="1" thickBot="1" x14ac:dyDescent="0.35">
      <c r="A6" s="3"/>
      <c r="B6" s="4"/>
      <c r="C6" s="5"/>
      <c r="D6" s="5"/>
      <c r="E6" s="5"/>
      <c r="F6" s="5"/>
      <c r="G6" s="5"/>
      <c r="H6" s="6"/>
      <c r="I6" s="6"/>
      <c r="J6" s="6"/>
      <c r="K6" s="6"/>
      <c r="L6" s="6"/>
      <c r="M6" s="6"/>
    </row>
    <row r="7" spans="1:13" ht="15.75" customHeight="1" thickBot="1" x14ac:dyDescent="0.35">
      <c r="A7" s="98" t="s">
        <v>10</v>
      </c>
      <c r="B7" s="99"/>
      <c r="C7" s="117"/>
      <c r="D7" s="118"/>
      <c r="E7" s="98" t="s">
        <v>27</v>
      </c>
      <c r="F7" s="98"/>
      <c r="G7" s="98"/>
      <c r="H7" s="98"/>
      <c r="I7" s="98"/>
      <c r="J7" s="99"/>
      <c r="K7" s="109"/>
      <c r="L7" s="110"/>
      <c r="M7" s="111"/>
    </row>
    <row r="8" spans="1:13" ht="6" customHeight="1" thickBot="1" x14ac:dyDescent="0.35">
      <c r="A8" s="3"/>
      <c r="B8" s="4"/>
      <c r="C8" s="5"/>
      <c r="D8" s="5"/>
      <c r="E8" s="5"/>
      <c r="F8" s="5"/>
      <c r="G8" s="5"/>
      <c r="H8" s="6"/>
      <c r="I8" s="6"/>
      <c r="J8" s="6"/>
      <c r="K8" s="6"/>
      <c r="L8" s="6"/>
      <c r="M8" s="6"/>
    </row>
    <row r="9" spans="1:13" ht="15.75" customHeight="1" thickBot="1" x14ac:dyDescent="0.35">
      <c r="A9" s="98" t="s">
        <v>9</v>
      </c>
      <c r="B9" s="99"/>
      <c r="C9" s="117"/>
      <c r="D9" s="118"/>
      <c r="E9" s="98" t="s">
        <v>132</v>
      </c>
      <c r="F9" s="98"/>
      <c r="G9" s="98"/>
      <c r="H9" s="98"/>
      <c r="I9" s="98"/>
      <c r="J9" s="99"/>
      <c r="K9" s="109"/>
      <c r="L9" s="110"/>
      <c r="M9" s="111"/>
    </row>
    <row r="10" spans="1:13" ht="5.25" customHeight="1" thickBot="1" x14ac:dyDescent="0.35">
      <c r="A10" s="3"/>
      <c r="B10" s="4"/>
      <c r="C10" s="5"/>
      <c r="D10" s="5"/>
      <c r="E10" s="5"/>
      <c r="F10" s="5"/>
      <c r="G10" s="5"/>
      <c r="H10" s="6"/>
      <c r="I10" s="6"/>
      <c r="J10" s="6"/>
      <c r="K10" s="6"/>
      <c r="L10" s="6"/>
      <c r="M10" s="6"/>
    </row>
    <row r="11" spans="1:13" ht="15.75" customHeight="1" thickBot="1" x14ac:dyDescent="0.35">
      <c r="A11" s="98" t="s">
        <v>8</v>
      </c>
      <c r="B11" s="99"/>
      <c r="C11" s="117"/>
      <c r="D11" s="118"/>
      <c r="E11" s="25"/>
      <c r="F11" s="25"/>
      <c r="G11" s="25"/>
      <c r="H11" s="25"/>
      <c r="I11" s="25"/>
      <c r="J11" s="25"/>
      <c r="K11" s="26"/>
      <c r="L11" s="26"/>
      <c r="M11" s="26"/>
    </row>
    <row r="12" spans="1:13" ht="5.25" customHeight="1" x14ac:dyDescent="0.3">
      <c r="A12" s="23"/>
      <c r="B12" s="23"/>
      <c r="C12" s="24"/>
      <c r="D12" s="24"/>
      <c r="E12" s="98"/>
      <c r="F12" s="98"/>
      <c r="G12" s="98"/>
      <c r="H12" s="98"/>
      <c r="I12" s="98"/>
      <c r="J12" s="98"/>
    </row>
    <row r="13" spans="1:13" x14ac:dyDescent="0.3">
      <c r="A13" s="105" t="s">
        <v>3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</row>
    <row r="14" spans="1:13" ht="4.5" customHeight="1" x14ac:dyDescent="0.3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7"/>
      <c r="L14" s="7"/>
      <c r="M14" s="7"/>
    </row>
    <row r="15" spans="1:13" ht="39.6" x14ac:dyDescent="0.3">
      <c r="A15" s="23" t="s">
        <v>126</v>
      </c>
      <c r="B15" s="50" t="s">
        <v>124</v>
      </c>
      <c r="D15" s="23"/>
      <c r="E15" s="41"/>
      <c r="F15" s="23"/>
      <c r="G15" s="41"/>
      <c r="H15" s="23"/>
      <c r="I15" s="42"/>
      <c r="J15" s="23"/>
      <c r="K15" s="43"/>
      <c r="L15" s="9"/>
      <c r="M15" s="7"/>
    </row>
    <row r="16" spans="1:13" ht="3.75" customHeight="1" x14ac:dyDescent="0.3">
      <c r="A16" s="23"/>
      <c r="B16" s="23"/>
      <c r="C16" s="24"/>
      <c r="D16" s="24"/>
      <c r="E16" s="23"/>
      <c r="F16" s="23"/>
      <c r="G16" s="23"/>
      <c r="H16" s="23"/>
      <c r="I16" s="23"/>
      <c r="J16" s="23"/>
      <c r="K16" s="7"/>
      <c r="L16" s="7"/>
      <c r="M16" s="7"/>
    </row>
    <row r="17" spans="1:28" ht="7.5" customHeight="1" thickBot="1" x14ac:dyDescent="0.35">
      <c r="A17" s="30"/>
      <c r="B17" s="30"/>
      <c r="C17" s="30"/>
      <c r="D17" s="30"/>
      <c r="E17" s="30"/>
      <c r="F17" s="23"/>
      <c r="G17" s="23"/>
      <c r="H17" s="23"/>
      <c r="I17" s="23"/>
      <c r="J17" s="23"/>
      <c r="K17" s="7"/>
      <c r="L17" s="7"/>
      <c r="M17" s="7"/>
    </row>
    <row r="18" spans="1:28" ht="27" thickBot="1" x14ac:dyDescent="0.35">
      <c r="A18" s="23" t="s">
        <v>129</v>
      </c>
      <c r="B18" s="23" t="s">
        <v>33</v>
      </c>
      <c r="C18" s="117"/>
      <c r="D18" s="134"/>
      <c r="E18" s="134"/>
      <c r="F18" s="135"/>
      <c r="G18" s="23" t="s">
        <v>34</v>
      </c>
      <c r="H18" s="117"/>
      <c r="I18" s="134"/>
      <c r="J18" s="134"/>
      <c r="K18" s="134"/>
      <c r="L18" s="134"/>
      <c r="M18" s="135"/>
    </row>
    <row r="19" spans="1:28" x14ac:dyDescent="0.3">
      <c r="A19" s="133" t="s">
        <v>12</v>
      </c>
      <c r="B19" s="133"/>
      <c r="C19" s="133"/>
      <c r="D19" s="133"/>
      <c r="E19" s="133"/>
      <c r="F19" s="23"/>
      <c r="G19" s="23"/>
      <c r="H19" s="23"/>
      <c r="I19" s="23"/>
      <c r="J19" s="23"/>
      <c r="K19" s="7"/>
      <c r="L19" s="7"/>
      <c r="M19" s="7"/>
      <c r="O19" s="1" t="s">
        <v>35</v>
      </c>
    </row>
    <row r="20" spans="1:28" ht="15" customHeight="1" thickBot="1" x14ac:dyDescent="0.35">
      <c r="A20" s="122" t="s">
        <v>13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2"/>
      <c r="S20" s="1" t="s">
        <v>161</v>
      </c>
    </row>
    <row r="21" spans="1:28" ht="15.75" customHeight="1" thickBot="1" x14ac:dyDescent="0.35">
      <c r="A21" s="123" t="s">
        <v>14</v>
      </c>
      <c r="B21" s="136" t="s">
        <v>4</v>
      </c>
      <c r="C21" s="137"/>
      <c r="D21" s="137"/>
      <c r="E21" s="137"/>
      <c r="F21" s="137"/>
      <c r="G21" s="137"/>
      <c r="H21" s="137"/>
      <c r="I21" s="137"/>
      <c r="J21" s="138"/>
      <c r="K21" s="139" t="s">
        <v>128</v>
      </c>
      <c r="L21" s="139"/>
      <c r="M21" s="140"/>
      <c r="N21" s="2"/>
      <c r="S21" s="38" t="s">
        <v>135</v>
      </c>
      <c r="T21" s="60" t="s">
        <v>162</v>
      </c>
      <c r="U21" s="61" t="s">
        <v>163</v>
      </c>
      <c r="V21" s="38"/>
      <c r="W21" s="38"/>
      <c r="X21" s="38"/>
      <c r="Y21" s="38"/>
      <c r="Z21" s="38"/>
      <c r="AA21" s="38"/>
      <c r="AB21" s="38"/>
    </row>
    <row r="22" spans="1:28" ht="15" customHeight="1" thickBot="1" x14ac:dyDescent="0.35">
      <c r="A22" s="124"/>
      <c r="B22" s="125" t="s">
        <v>167</v>
      </c>
      <c r="C22" s="126"/>
      <c r="D22" s="127"/>
      <c r="E22" s="128" t="s">
        <v>15</v>
      </c>
      <c r="F22" s="129"/>
      <c r="G22" s="130"/>
      <c r="H22" s="131" t="s">
        <v>43</v>
      </c>
      <c r="I22" s="126"/>
      <c r="J22" s="132"/>
      <c r="K22" s="122"/>
      <c r="L22" s="122"/>
      <c r="M22" s="141"/>
      <c r="S22" s="38" t="s">
        <v>139</v>
      </c>
      <c r="T22" s="62" t="s">
        <v>124</v>
      </c>
      <c r="U22" s="63">
        <v>2400</v>
      </c>
      <c r="V22" s="38"/>
      <c r="W22" s="64" t="s">
        <v>133</v>
      </c>
      <c r="X22" s="64" t="s">
        <v>134</v>
      </c>
      <c r="Y22" s="64" t="s">
        <v>163</v>
      </c>
      <c r="Z22" s="38"/>
      <c r="AA22" s="38"/>
      <c r="AB22" s="38"/>
    </row>
    <row r="23" spans="1:28" ht="24" customHeight="1" thickBot="1" x14ac:dyDescent="0.35">
      <c r="A23" s="124"/>
      <c r="B23" s="74" t="s">
        <v>6</v>
      </c>
      <c r="C23" s="11" t="s">
        <v>7</v>
      </c>
      <c r="D23" s="44" t="s">
        <v>5</v>
      </c>
      <c r="E23" s="74" t="s">
        <v>6</v>
      </c>
      <c r="F23" s="11" t="s">
        <v>7</v>
      </c>
      <c r="G23" s="75" t="s">
        <v>5</v>
      </c>
      <c r="H23" s="10" t="s">
        <v>6</v>
      </c>
      <c r="I23" s="11" t="s">
        <v>7</v>
      </c>
      <c r="J23" s="75" t="s">
        <v>5</v>
      </c>
      <c r="K23" s="72" t="s">
        <v>6</v>
      </c>
      <c r="L23" s="48" t="s">
        <v>7</v>
      </c>
      <c r="M23" s="16" t="s">
        <v>5</v>
      </c>
      <c r="S23" s="38" t="s">
        <v>140</v>
      </c>
      <c r="T23" s="62" t="s">
        <v>125</v>
      </c>
      <c r="U23" s="65">
        <v>1800</v>
      </c>
      <c r="V23" s="38"/>
      <c r="W23" s="62" t="s">
        <v>124</v>
      </c>
      <c r="X23" s="63" t="s">
        <v>135</v>
      </c>
      <c r="Y23" s="63">
        <f>$U$22</f>
        <v>2400</v>
      </c>
      <c r="Z23" s="38"/>
      <c r="AA23" s="38" t="str">
        <f t="shared" ref="AA23:AA54" si="0">$AH$17&amp;W23&amp;X23</f>
        <v>PriedeSl</v>
      </c>
      <c r="AB23" s="38">
        <f t="shared" ref="AB23:AB54" si="1">Y23</f>
        <v>2400</v>
      </c>
    </row>
    <row r="24" spans="1:28" x14ac:dyDescent="0.3">
      <c r="A24" s="12">
        <v>1</v>
      </c>
      <c r="B24" s="53"/>
      <c r="C24" s="52"/>
      <c r="D24" s="83">
        <f t="shared" ref="D24:D26" si="2">SUM(B24:C24)</f>
        <v>0</v>
      </c>
      <c r="E24" s="53"/>
      <c r="F24" s="52"/>
      <c r="G24" s="73">
        <f>SUM(E24:F24)</f>
        <v>0</v>
      </c>
      <c r="H24" s="51"/>
      <c r="I24" s="52"/>
      <c r="J24" s="73">
        <f>SUM(H24:I24)</f>
        <v>0</v>
      </c>
      <c r="K24" s="51"/>
      <c r="L24" s="52"/>
      <c r="M24" s="73">
        <f>SUM(K24:L24)</f>
        <v>0</v>
      </c>
      <c r="S24" s="38" t="s">
        <v>141</v>
      </c>
      <c r="T24" s="62" t="s">
        <v>136</v>
      </c>
      <c r="U24" s="65">
        <v>1800</v>
      </c>
      <c r="V24" s="38"/>
      <c r="W24" s="62" t="s">
        <v>125</v>
      </c>
      <c r="X24" s="63" t="s">
        <v>135</v>
      </c>
      <c r="Y24" s="63">
        <f>$U$23</f>
        <v>1800</v>
      </c>
      <c r="Z24" s="38"/>
      <c r="AA24" s="38" t="str">
        <f t="shared" si="0"/>
        <v>EgleSl</v>
      </c>
      <c r="AB24" s="38">
        <f t="shared" si="1"/>
        <v>1800</v>
      </c>
    </row>
    <row r="25" spans="1:28" x14ac:dyDescent="0.3">
      <c r="A25" s="13">
        <v>2</v>
      </c>
      <c r="B25" s="56"/>
      <c r="C25" s="55"/>
      <c r="D25" s="83">
        <f t="shared" si="2"/>
        <v>0</v>
      </c>
      <c r="E25" s="56"/>
      <c r="F25" s="55"/>
      <c r="G25" s="84">
        <f t="shared" ref="G25:G35" si="3">SUM(E25:F25)</f>
        <v>0</v>
      </c>
      <c r="H25" s="54"/>
      <c r="I25" s="55"/>
      <c r="J25" s="84">
        <f t="shared" ref="J25:J35" si="4">SUM(H25:I25)</f>
        <v>0</v>
      </c>
      <c r="K25" s="54"/>
      <c r="L25" s="55"/>
      <c r="M25" s="84">
        <f t="shared" ref="M25:M35" si="5">SUM(K25:L25)</f>
        <v>0</v>
      </c>
      <c r="S25" s="38" t="s">
        <v>142</v>
      </c>
      <c r="T25" s="62" t="s">
        <v>137</v>
      </c>
      <c r="U25" s="65">
        <v>1500</v>
      </c>
      <c r="V25" s="38"/>
      <c r="W25" s="62" t="s">
        <v>136</v>
      </c>
      <c r="X25" s="63" t="s">
        <v>135</v>
      </c>
      <c r="Y25" s="63">
        <f>$U$24</f>
        <v>1800</v>
      </c>
      <c r="Z25" s="38"/>
      <c r="AA25" s="38" t="str">
        <f t="shared" si="0"/>
        <v>Mīkstie lapu kokiSl</v>
      </c>
      <c r="AB25" s="38">
        <f t="shared" si="1"/>
        <v>1800</v>
      </c>
    </row>
    <row r="26" spans="1:28" x14ac:dyDescent="0.3">
      <c r="A26" s="13">
        <v>3</v>
      </c>
      <c r="B26" s="56"/>
      <c r="C26" s="55"/>
      <c r="D26" s="83">
        <f t="shared" si="2"/>
        <v>0</v>
      </c>
      <c r="E26" s="56"/>
      <c r="F26" s="55"/>
      <c r="G26" s="84">
        <f t="shared" si="3"/>
        <v>0</v>
      </c>
      <c r="H26" s="54"/>
      <c r="I26" s="55"/>
      <c r="J26" s="84">
        <f t="shared" si="4"/>
        <v>0</v>
      </c>
      <c r="K26" s="54"/>
      <c r="L26" s="55"/>
      <c r="M26" s="84">
        <f t="shared" si="5"/>
        <v>0</v>
      </c>
      <c r="S26" s="38" t="s">
        <v>143</v>
      </c>
      <c r="T26" s="38"/>
      <c r="U26" s="38"/>
      <c r="V26" s="38"/>
      <c r="W26" s="62" t="s">
        <v>137</v>
      </c>
      <c r="X26" s="63" t="s">
        <v>135</v>
      </c>
      <c r="Y26" s="63">
        <f>$U$25</f>
        <v>1500</v>
      </c>
      <c r="Z26" s="38"/>
      <c r="AA26" s="38" t="str">
        <f t="shared" si="0"/>
        <v>Cietie lapu kokiSl</v>
      </c>
      <c r="AB26" s="38">
        <f t="shared" si="1"/>
        <v>1500</v>
      </c>
    </row>
    <row r="27" spans="1:28" x14ac:dyDescent="0.3">
      <c r="A27" s="13">
        <v>4</v>
      </c>
      <c r="B27" s="56"/>
      <c r="C27" s="55"/>
      <c r="D27" s="83">
        <f t="shared" ref="D27:D35" si="6">SUM(B27:C27)</f>
        <v>0</v>
      </c>
      <c r="E27" s="56"/>
      <c r="F27" s="55"/>
      <c r="G27" s="84">
        <f t="shared" si="3"/>
        <v>0</v>
      </c>
      <c r="H27" s="54"/>
      <c r="I27" s="55"/>
      <c r="J27" s="84">
        <f t="shared" si="4"/>
        <v>0</v>
      </c>
      <c r="K27" s="54"/>
      <c r="L27" s="55"/>
      <c r="M27" s="84">
        <f t="shared" si="5"/>
        <v>0</v>
      </c>
      <c r="P27" s="39">
        <v>-201</v>
      </c>
      <c r="S27" s="38" t="s">
        <v>144</v>
      </c>
      <c r="T27" s="66" t="s">
        <v>138</v>
      </c>
      <c r="U27" s="61" t="s">
        <v>163</v>
      </c>
      <c r="V27" s="38"/>
      <c r="W27" s="62" t="s">
        <v>124</v>
      </c>
      <c r="X27" s="63" t="s">
        <v>139</v>
      </c>
      <c r="Y27" s="63">
        <f>$U$22</f>
        <v>2400</v>
      </c>
      <c r="Z27" s="38"/>
      <c r="AA27" s="38" t="str">
        <f t="shared" si="0"/>
        <v>PriedeMr</v>
      </c>
      <c r="AB27" s="38">
        <f t="shared" si="1"/>
        <v>2400</v>
      </c>
    </row>
    <row r="28" spans="1:28" x14ac:dyDescent="0.3">
      <c r="A28" s="13">
        <v>5</v>
      </c>
      <c r="B28" s="56"/>
      <c r="C28" s="55"/>
      <c r="D28" s="83">
        <f t="shared" si="6"/>
        <v>0</v>
      </c>
      <c r="E28" s="56"/>
      <c r="F28" s="55"/>
      <c r="G28" s="84">
        <f t="shared" si="3"/>
        <v>0</v>
      </c>
      <c r="H28" s="54"/>
      <c r="I28" s="55"/>
      <c r="J28" s="84">
        <f t="shared" si="4"/>
        <v>0</v>
      </c>
      <c r="K28" s="54"/>
      <c r="L28" s="55"/>
      <c r="M28" s="84">
        <f t="shared" si="5"/>
        <v>0</v>
      </c>
      <c r="P28" s="39">
        <v>201</v>
      </c>
      <c r="S28" s="38" t="s">
        <v>145</v>
      </c>
      <c r="T28" s="62" t="s">
        <v>124</v>
      </c>
      <c r="U28" s="63">
        <v>2400</v>
      </c>
      <c r="V28" s="38"/>
      <c r="W28" s="62" t="s">
        <v>125</v>
      </c>
      <c r="X28" s="63" t="s">
        <v>139</v>
      </c>
      <c r="Y28" s="63">
        <f>$U$23</f>
        <v>1800</v>
      </c>
      <c r="Z28" s="38"/>
      <c r="AA28" s="38" t="str">
        <f t="shared" si="0"/>
        <v>EgleMr</v>
      </c>
      <c r="AB28" s="38">
        <f t="shared" si="1"/>
        <v>1800</v>
      </c>
    </row>
    <row r="29" spans="1:28" x14ac:dyDescent="0.3">
      <c r="A29" s="13">
        <v>6</v>
      </c>
      <c r="B29" s="56"/>
      <c r="C29" s="55"/>
      <c r="D29" s="83">
        <f t="shared" si="6"/>
        <v>0</v>
      </c>
      <c r="E29" s="56"/>
      <c r="F29" s="55"/>
      <c r="G29" s="84">
        <f t="shared" si="3"/>
        <v>0</v>
      </c>
      <c r="H29" s="54"/>
      <c r="I29" s="55"/>
      <c r="J29" s="84">
        <f t="shared" si="4"/>
        <v>0</v>
      </c>
      <c r="K29" s="54"/>
      <c r="L29" s="55"/>
      <c r="M29" s="84">
        <f t="shared" si="5"/>
        <v>0</v>
      </c>
      <c r="S29" s="38" t="s">
        <v>146</v>
      </c>
      <c r="T29" s="62" t="s">
        <v>125</v>
      </c>
      <c r="U29" s="63">
        <v>2000</v>
      </c>
      <c r="V29" s="38"/>
      <c r="W29" s="62" t="s">
        <v>136</v>
      </c>
      <c r="X29" s="63" t="s">
        <v>139</v>
      </c>
      <c r="Y29" s="63">
        <f>$U$24</f>
        <v>1800</v>
      </c>
      <c r="Z29" s="38"/>
      <c r="AA29" s="38" t="str">
        <f t="shared" si="0"/>
        <v>Mīkstie lapu kokiMr</v>
      </c>
      <c r="AB29" s="38">
        <f t="shared" si="1"/>
        <v>1800</v>
      </c>
    </row>
    <row r="30" spans="1:28" x14ac:dyDescent="0.3">
      <c r="A30" s="13">
        <v>7</v>
      </c>
      <c r="B30" s="56"/>
      <c r="C30" s="55"/>
      <c r="D30" s="83">
        <f t="shared" si="6"/>
        <v>0</v>
      </c>
      <c r="E30" s="56"/>
      <c r="F30" s="55"/>
      <c r="G30" s="84">
        <f t="shared" si="3"/>
        <v>0</v>
      </c>
      <c r="H30" s="54"/>
      <c r="I30" s="55"/>
      <c r="J30" s="84">
        <f t="shared" si="4"/>
        <v>0</v>
      </c>
      <c r="K30" s="54"/>
      <c r="L30" s="55"/>
      <c r="M30" s="84">
        <f t="shared" si="5"/>
        <v>0</v>
      </c>
      <c r="S30" s="38" t="s">
        <v>147</v>
      </c>
      <c r="T30" s="62" t="s">
        <v>136</v>
      </c>
      <c r="U30" s="63">
        <v>2000</v>
      </c>
      <c r="V30" s="38"/>
      <c r="W30" s="62" t="s">
        <v>137</v>
      </c>
      <c r="X30" s="63" t="s">
        <v>139</v>
      </c>
      <c r="Y30" s="63">
        <f>$U$25</f>
        <v>1500</v>
      </c>
      <c r="Z30" s="38"/>
      <c r="AA30" s="38" t="str">
        <f t="shared" si="0"/>
        <v>Cietie lapu kokiMr</v>
      </c>
      <c r="AB30" s="38">
        <f t="shared" si="1"/>
        <v>1500</v>
      </c>
    </row>
    <row r="31" spans="1:28" ht="15" customHeight="1" x14ac:dyDescent="0.3">
      <c r="A31" s="13">
        <v>8</v>
      </c>
      <c r="B31" s="56"/>
      <c r="C31" s="55"/>
      <c r="D31" s="83">
        <f t="shared" si="6"/>
        <v>0</v>
      </c>
      <c r="E31" s="56"/>
      <c r="F31" s="55"/>
      <c r="G31" s="84">
        <f t="shared" si="3"/>
        <v>0</v>
      </c>
      <c r="H31" s="54"/>
      <c r="I31" s="55"/>
      <c r="J31" s="84">
        <f t="shared" si="4"/>
        <v>0</v>
      </c>
      <c r="K31" s="54"/>
      <c r="L31" s="55"/>
      <c r="M31" s="84">
        <f t="shared" si="5"/>
        <v>0</v>
      </c>
      <c r="O31" s="35"/>
      <c r="P31" s="142" t="s">
        <v>46</v>
      </c>
      <c r="Q31" s="143"/>
      <c r="R31" s="37"/>
      <c r="S31" s="38" t="s">
        <v>148</v>
      </c>
      <c r="T31" s="62" t="s">
        <v>137</v>
      </c>
      <c r="U31" s="65">
        <v>1500</v>
      </c>
      <c r="V31" s="38"/>
      <c r="W31" s="62" t="s">
        <v>124</v>
      </c>
      <c r="X31" s="63" t="s">
        <v>140</v>
      </c>
      <c r="Y31" s="63">
        <f>$U$22</f>
        <v>2400</v>
      </c>
      <c r="Z31" s="38"/>
      <c r="AA31" s="38" t="str">
        <f t="shared" si="0"/>
        <v>PriedeLn</v>
      </c>
      <c r="AB31" s="38">
        <f t="shared" si="1"/>
        <v>2400</v>
      </c>
    </row>
    <row r="32" spans="1:28" ht="15" customHeight="1" x14ac:dyDescent="0.3">
      <c r="A32" s="13">
        <v>9</v>
      </c>
      <c r="B32" s="56"/>
      <c r="C32" s="55"/>
      <c r="D32" s="83">
        <f t="shared" si="6"/>
        <v>0</v>
      </c>
      <c r="E32" s="56"/>
      <c r="F32" s="55"/>
      <c r="G32" s="84">
        <f t="shared" si="3"/>
        <v>0</v>
      </c>
      <c r="H32" s="54"/>
      <c r="I32" s="55"/>
      <c r="J32" s="84">
        <f t="shared" si="4"/>
        <v>0</v>
      </c>
      <c r="K32" s="54"/>
      <c r="L32" s="55"/>
      <c r="M32" s="84">
        <f t="shared" si="5"/>
        <v>0</v>
      </c>
      <c r="O32" s="36"/>
      <c r="P32" s="144" t="s">
        <v>47</v>
      </c>
      <c r="Q32" s="143"/>
      <c r="R32" s="37"/>
      <c r="S32" s="38" t="s">
        <v>149</v>
      </c>
      <c r="T32" s="38"/>
      <c r="U32" s="38"/>
      <c r="V32" s="38"/>
      <c r="W32" s="62" t="s">
        <v>125</v>
      </c>
      <c r="X32" s="63" t="s">
        <v>140</v>
      </c>
      <c r="Y32" s="63">
        <f>$U$23</f>
        <v>1800</v>
      </c>
      <c r="Z32" s="38"/>
      <c r="AA32" s="38" t="str">
        <f t="shared" si="0"/>
        <v>EgleLn</v>
      </c>
      <c r="AB32" s="38">
        <f t="shared" si="1"/>
        <v>1800</v>
      </c>
    </row>
    <row r="33" spans="1:28" x14ac:dyDescent="0.3">
      <c r="A33" s="13">
        <v>10</v>
      </c>
      <c r="B33" s="56"/>
      <c r="C33" s="55"/>
      <c r="D33" s="83">
        <f t="shared" si="6"/>
        <v>0</v>
      </c>
      <c r="E33" s="56"/>
      <c r="F33" s="55"/>
      <c r="G33" s="84">
        <f t="shared" si="3"/>
        <v>0</v>
      </c>
      <c r="H33" s="54"/>
      <c r="I33" s="55"/>
      <c r="J33" s="84">
        <f t="shared" si="4"/>
        <v>0</v>
      </c>
      <c r="K33" s="54"/>
      <c r="L33" s="55"/>
      <c r="M33" s="84">
        <f t="shared" si="5"/>
        <v>0</v>
      </c>
      <c r="S33" s="38" t="s">
        <v>150</v>
      </c>
      <c r="T33" s="32"/>
      <c r="U33" s="38"/>
      <c r="V33" s="38"/>
      <c r="W33" s="62" t="s">
        <v>136</v>
      </c>
      <c r="X33" s="63" t="s">
        <v>140</v>
      </c>
      <c r="Y33" s="63">
        <f>$U$24</f>
        <v>1800</v>
      </c>
      <c r="Z33" s="38"/>
      <c r="AA33" s="38" t="str">
        <f t="shared" si="0"/>
        <v>Mīkstie lapu kokiLn</v>
      </c>
      <c r="AB33" s="38">
        <f t="shared" si="1"/>
        <v>1800</v>
      </c>
    </row>
    <row r="34" spans="1:28" x14ac:dyDescent="0.3">
      <c r="A34" s="13">
        <v>11</v>
      </c>
      <c r="B34" s="56"/>
      <c r="C34" s="55"/>
      <c r="D34" s="83">
        <f t="shared" si="6"/>
        <v>0</v>
      </c>
      <c r="E34" s="56"/>
      <c r="F34" s="55"/>
      <c r="G34" s="84">
        <f t="shared" si="3"/>
        <v>0</v>
      </c>
      <c r="H34" s="54"/>
      <c r="I34" s="55"/>
      <c r="J34" s="84">
        <f t="shared" si="4"/>
        <v>0</v>
      </c>
      <c r="K34" s="54"/>
      <c r="L34" s="55"/>
      <c r="M34" s="84">
        <f t="shared" si="5"/>
        <v>0</v>
      </c>
      <c r="S34" s="38" t="s">
        <v>151</v>
      </c>
      <c r="T34" s="32"/>
      <c r="U34" s="38"/>
      <c r="V34" s="38"/>
      <c r="W34" s="62" t="s">
        <v>137</v>
      </c>
      <c r="X34" s="63" t="s">
        <v>140</v>
      </c>
      <c r="Y34" s="63">
        <f>$U$25</f>
        <v>1500</v>
      </c>
      <c r="Z34" s="38"/>
      <c r="AA34" s="38" t="str">
        <f t="shared" si="0"/>
        <v>Cietie lapu kokiLn</v>
      </c>
      <c r="AB34" s="38">
        <f t="shared" si="1"/>
        <v>1500</v>
      </c>
    </row>
    <row r="35" spans="1:28" ht="15" thickBot="1" x14ac:dyDescent="0.35">
      <c r="A35" s="13">
        <v>12</v>
      </c>
      <c r="B35" s="76"/>
      <c r="C35" s="77"/>
      <c r="D35" s="44">
        <f t="shared" si="6"/>
        <v>0</v>
      </c>
      <c r="E35" s="76"/>
      <c r="F35" s="77"/>
      <c r="G35" s="75">
        <f t="shared" si="3"/>
        <v>0</v>
      </c>
      <c r="H35" s="78"/>
      <c r="I35" s="77"/>
      <c r="J35" s="75">
        <f t="shared" si="4"/>
        <v>0</v>
      </c>
      <c r="K35" s="54"/>
      <c r="L35" s="55"/>
      <c r="M35" s="84">
        <f t="shared" si="5"/>
        <v>0</v>
      </c>
      <c r="S35" s="38" t="s">
        <v>152</v>
      </c>
      <c r="T35" s="67" t="e">
        <f>VLOOKUP(U35,$AA$23:$AB$114,2,FALSE)</f>
        <v>#N/A</v>
      </c>
      <c r="U35" s="66" t="str">
        <f>B15&amp;K9</f>
        <v>Priede</v>
      </c>
      <c r="V35" s="32"/>
      <c r="W35" s="62" t="s">
        <v>124</v>
      </c>
      <c r="X35" s="63" t="s">
        <v>141</v>
      </c>
      <c r="Y35" s="63">
        <f>$U$22</f>
        <v>2400</v>
      </c>
      <c r="Z35" s="38"/>
      <c r="AA35" s="38" t="str">
        <f t="shared" si="0"/>
        <v>PriedeDm</v>
      </c>
      <c r="AB35" s="38">
        <f t="shared" si="1"/>
        <v>2400</v>
      </c>
    </row>
    <row r="36" spans="1:28" ht="15" thickBot="1" x14ac:dyDescent="0.35">
      <c r="A36" s="8" t="s">
        <v>16</v>
      </c>
      <c r="B36" s="14">
        <f t="shared" ref="B36:M36" si="7">SUM(B24:B35)</f>
        <v>0</v>
      </c>
      <c r="C36" s="15">
        <f t="shared" si="7"/>
        <v>0</v>
      </c>
      <c r="D36" s="15">
        <f t="shared" si="7"/>
        <v>0</v>
      </c>
      <c r="E36" s="15">
        <f t="shared" si="7"/>
        <v>0</v>
      </c>
      <c r="F36" s="15">
        <f t="shared" si="7"/>
        <v>0</v>
      </c>
      <c r="G36" s="15">
        <f t="shared" si="7"/>
        <v>0</v>
      </c>
      <c r="H36" s="15">
        <f t="shared" si="7"/>
        <v>0</v>
      </c>
      <c r="I36" s="15">
        <f t="shared" si="7"/>
        <v>0</v>
      </c>
      <c r="J36" s="45">
        <f t="shared" si="7"/>
        <v>0</v>
      </c>
      <c r="K36" s="46">
        <f t="shared" si="7"/>
        <v>0</v>
      </c>
      <c r="L36" s="15">
        <f t="shared" si="7"/>
        <v>0</v>
      </c>
      <c r="M36" s="16">
        <f t="shared" si="7"/>
        <v>0</v>
      </c>
      <c r="S36" s="38" t="s">
        <v>153</v>
      </c>
      <c r="T36" s="38"/>
      <c r="U36" s="38"/>
      <c r="V36" s="32"/>
      <c r="W36" s="62" t="s">
        <v>125</v>
      </c>
      <c r="X36" s="63" t="s">
        <v>141</v>
      </c>
      <c r="Y36" s="63">
        <f>$U$23</f>
        <v>1800</v>
      </c>
      <c r="Z36" s="38"/>
      <c r="AA36" s="38" t="str">
        <f t="shared" si="0"/>
        <v>EgleDm</v>
      </c>
      <c r="AB36" s="38">
        <f t="shared" si="1"/>
        <v>1800</v>
      </c>
    </row>
    <row r="37" spans="1:28" ht="15" thickBot="1" x14ac:dyDescent="0.35">
      <c r="A37" s="24"/>
      <c r="B37" s="24"/>
      <c r="C37" s="24"/>
      <c r="D37" s="23"/>
      <c r="E37" s="23"/>
      <c r="F37" s="23"/>
      <c r="G37" s="23"/>
      <c r="H37" s="23"/>
      <c r="I37" s="23"/>
      <c r="J37" s="7"/>
      <c r="K37" s="7"/>
      <c r="L37" s="7"/>
      <c r="S37" s="38" t="s">
        <v>154</v>
      </c>
      <c r="T37" s="38"/>
      <c r="U37" s="32"/>
      <c r="V37" s="32"/>
      <c r="W37" s="62" t="s">
        <v>136</v>
      </c>
      <c r="X37" s="63" t="s">
        <v>141</v>
      </c>
      <c r="Y37" s="63">
        <f>$U$24</f>
        <v>1800</v>
      </c>
      <c r="Z37" s="38"/>
      <c r="AA37" s="38" t="str">
        <f t="shared" si="0"/>
        <v>Mīkstie lapu kokiDm</v>
      </c>
      <c r="AB37" s="38">
        <f t="shared" si="1"/>
        <v>1800</v>
      </c>
    </row>
    <row r="38" spans="1:28" ht="32.25" customHeight="1" thickBot="1" x14ac:dyDescent="0.35">
      <c r="A38" s="145" t="s">
        <v>17</v>
      </c>
      <c r="B38" s="145"/>
      <c r="C38" s="8">
        <f>COUNT(B24:B35)</f>
        <v>0</v>
      </c>
      <c r="D38" s="17" t="e">
        <f>D36/C38</f>
        <v>#DIV/0!</v>
      </c>
      <c r="E38" s="145" t="s">
        <v>18</v>
      </c>
      <c r="F38" s="145"/>
      <c r="G38" s="145"/>
      <c r="H38" s="145"/>
      <c r="I38" s="146"/>
      <c r="J38" s="18">
        <v>200</v>
      </c>
      <c r="K38" s="147" t="s">
        <v>165</v>
      </c>
      <c r="L38" s="146"/>
      <c r="M38" s="18" t="e">
        <f>D38*J38</f>
        <v>#DIV/0!</v>
      </c>
      <c r="O38" s="38"/>
      <c r="S38" s="38" t="s">
        <v>155</v>
      </c>
      <c r="T38" s="38"/>
      <c r="U38" s="32"/>
      <c r="V38" s="32"/>
      <c r="W38" s="62" t="s">
        <v>137</v>
      </c>
      <c r="X38" s="63" t="s">
        <v>141</v>
      </c>
      <c r="Y38" s="63">
        <f>$U$25</f>
        <v>1500</v>
      </c>
      <c r="Z38" s="38"/>
      <c r="AA38" s="38" t="str">
        <f t="shared" si="0"/>
        <v>Cietie lapu kokiDm</v>
      </c>
      <c r="AB38" s="38">
        <f t="shared" si="1"/>
        <v>1500</v>
      </c>
    </row>
    <row r="39" spans="1:28" ht="15" thickBot="1" x14ac:dyDescent="0.35">
      <c r="A39" s="24"/>
      <c r="B39" s="24"/>
      <c r="C39" s="24"/>
      <c r="D39" s="23"/>
      <c r="E39" s="23"/>
      <c r="F39" s="23"/>
      <c r="G39" s="23"/>
      <c r="H39" s="23"/>
      <c r="I39" s="23"/>
      <c r="J39" s="7"/>
      <c r="K39" s="7"/>
      <c r="L39" s="7"/>
      <c r="S39" s="38" t="s">
        <v>156</v>
      </c>
      <c r="T39" s="38"/>
      <c r="U39" s="68"/>
      <c r="V39" s="38"/>
      <c r="W39" s="62" t="s">
        <v>124</v>
      </c>
      <c r="X39" s="63" t="s">
        <v>142</v>
      </c>
      <c r="Y39" s="63">
        <f>$U$22</f>
        <v>2400</v>
      </c>
      <c r="Z39" s="38"/>
      <c r="AA39" s="38" t="str">
        <f t="shared" si="0"/>
        <v>PriedeVr</v>
      </c>
      <c r="AB39" s="38">
        <f t="shared" si="1"/>
        <v>2400</v>
      </c>
    </row>
    <row r="40" spans="1:28" ht="40.200000000000003" thickBot="1" x14ac:dyDescent="0.35">
      <c r="A40" s="24" t="s">
        <v>130</v>
      </c>
      <c r="B40" s="19" t="s">
        <v>19</v>
      </c>
      <c r="C40" s="20" t="e">
        <f>B36/D36*100</f>
        <v>#DIV/0!</v>
      </c>
      <c r="D40" s="23" t="s">
        <v>20</v>
      </c>
      <c r="E40" s="21" t="e">
        <f>E36/G36*100</f>
        <v>#DIV/0!</v>
      </c>
      <c r="F40" s="23" t="s">
        <v>44</v>
      </c>
      <c r="G40" s="21" t="e">
        <f>H36/J36*100</f>
        <v>#DIV/0!</v>
      </c>
      <c r="H40" s="23" t="s">
        <v>45</v>
      </c>
      <c r="I40" s="21" t="e">
        <f>K36/M36*100</f>
        <v>#DIV/0!</v>
      </c>
      <c r="J40" s="112" t="s">
        <v>164</v>
      </c>
      <c r="K40" s="113"/>
      <c r="L40" s="114" t="e">
        <f>M38-T35</f>
        <v>#DIV/0!</v>
      </c>
      <c r="M40" s="115"/>
      <c r="S40" s="38" t="s">
        <v>157</v>
      </c>
      <c r="T40" s="38"/>
      <c r="U40" s="38"/>
      <c r="V40" s="38"/>
      <c r="W40" s="62" t="s">
        <v>125</v>
      </c>
      <c r="X40" s="63" t="s">
        <v>142</v>
      </c>
      <c r="Y40" s="63">
        <f>$U$23</f>
        <v>1800</v>
      </c>
      <c r="Z40" s="38"/>
      <c r="AA40" s="38" t="str">
        <f t="shared" si="0"/>
        <v>EgleVr</v>
      </c>
      <c r="AB40" s="38">
        <f t="shared" si="1"/>
        <v>1800</v>
      </c>
    </row>
    <row r="41" spans="1:28" ht="36" customHeight="1" thickBot="1" x14ac:dyDescent="0.35">
      <c r="A41" s="24"/>
      <c r="B41" s="19"/>
      <c r="C41" s="27" t="s">
        <v>131</v>
      </c>
      <c r="D41" s="28"/>
      <c r="E41" s="27" t="s">
        <v>131</v>
      </c>
      <c r="F41" s="29"/>
      <c r="G41" s="27" t="s">
        <v>131</v>
      </c>
      <c r="H41" s="29"/>
      <c r="I41" s="27" t="s">
        <v>131</v>
      </c>
      <c r="J41" s="28"/>
      <c r="K41" s="116" t="s">
        <v>166</v>
      </c>
      <c r="L41" s="116"/>
      <c r="M41" s="116"/>
      <c r="O41" s="49">
        <v>89.99</v>
      </c>
      <c r="S41" s="38" t="s">
        <v>158</v>
      </c>
      <c r="T41" s="68"/>
      <c r="U41" s="32"/>
      <c r="V41" s="38"/>
      <c r="W41" s="62" t="s">
        <v>136</v>
      </c>
      <c r="X41" s="63" t="s">
        <v>142</v>
      </c>
      <c r="Y41" s="63">
        <f>$U$24</f>
        <v>1800</v>
      </c>
      <c r="Z41" s="38"/>
      <c r="AA41" s="38" t="str">
        <f t="shared" si="0"/>
        <v>Mīkstie lapu kokiVr</v>
      </c>
      <c r="AB41" s="38">
        <f t="shared" si="1"/>
        <v>1800</v>
      </c>
    </row>
    <row r="42" spans="1:28" ht="15" customHeight="1" x14ac:dyDescent="0.3">
      <c r="J42" s="35"/>
      <c r="K42" s="142" t="s">
        <v>46</v>
      </c>
      <c r="L42" s="143"/>
      <c r="M42" s="143"/>
      <c r="P42" s="79" t="s">
        <v>168</v>
      </c>
      <c r="S42" s="38" t="s">
        <v>159</v>
      </c>
      <c r="T42" s="69"/>
      <c r="U42" s="69"/>
      <c r="V42" s="38"/>
      <c r="W42" s="62" t="s">
        <v>137</v>
      </c>
      <c r="X42" s="63" t="s">
        <v>142</v>
      </c>
      <c r="Y42" s="63">
        <f>$U$25</f>
        <v>1500</v>
      </c>
      <c r="Z42" s="38"/>
      <c r="AA42" s="38" t="str">
        <f t="shared" si="0"/>
        <v>Cietie lapu kokiVr</v>
      </c>
      <c r="AB42" s="38">
        <f t="shared" si="1"/>
        <v>1500</v>
      </c>
    </row>
    <row r="43" spans="1:28" ht="15" customHeight="1" x14ac:dyDescent="0.3">
      <c r="J43" s="36"/>
      <c r="K43" s="144" t="s">
        <v>47</v>
      </c>
      <c r="L43" s="143"/>
      <c r="M43" s="143"/>
      <c r="P43" s="80"/>
      <c r="S43" s="38" t="s">
        <v>160</v>
      </c>
      <c r="T43" s="68"/>
      <c r="U43" s="68"/>
      <c r="V43" s="38"/>
      <c r="W43" s="62" t="s">
        <v>124</v>
      </c>
      <c r="X43" s="63" t="s">
        <v>143</v>
      </c>
      <c r="Y43" s="63">
        <f>$U$22</f>
        <v>2400</v>
      </c>
      <c r="Z43" s="38"/>
      <c r="AA43" s="38" t="str">
        <f t="shared" si="0"/>
        <v>PriedeGr</v>
      </c>
      <c r="AB43" s="38">
        <f t="shared" si="1"/>
        <v>2400</v>
      </c>
    </row>
    <row r="44" spans="1:28" ht="15.75" customHeight="1" thickBot="1" x14ac:dyDescent="0.35">
      <c r="A44" s="105" t="s">
        <v>25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P44" s="94" t="s">
        <v>175</v>
      </c>
      <c r="T44" s="70"/>
      <c r="U44" s="70"/>
      <c r="V44" s="38"/>
      <c r="W44" s="62" t="s">
        <v>125</v>
      </c>
      <c r="X44" s="63" t="s">
        <v>143</v>
      </c>
      <c r="Y44" s="63">
        <f>$U$23</f>
        <v>1800</v>
      </c>
      <c r="Z44" s="38"/>
      <c r="AA44" s="38" t="str">
        <f t="shared" si="0"/>
        <v>EgleGr</v>
      </c>
      <c r="AB44" s="38">
        <f t="shared" si="1"/>
        <v>1800</v>
      </c>
    </row>
    <row r="45" spans="1:28" ht="26.4" thickBot="1" x14ac:dyDescent="0.35">
      <c r="A45" s="98" t="s">
        <v>21</v>
      </c>
      <c r="B45" s="99"/>
      <c r="C45" s="95"/>
      <c r="D45" s="163" t="s">
        <v>22</v>
      </c>
      <c r="E45" s="98"/>
      <c r="F45" s="98"/>
      <c r="G45" s="99"/>
      <c r="H45" s="82"/>
      <c r="I45" s="163" t="s">
        <v>23</v>
      </c>
      <c r="J45" s="98"/>
      <c r="K45" s="99"/>
      <c r="L45" s="82"/>
      <c r="T45" s="70"/>
      <c r="U45" s="70"/>
      <c r="V45" s="38"/>
      <c r="W45" s="62" t="s">
        <v>136</v>
      </c>
      <c r="X45" s="63" t="s">
        <v>143</v>
      </c>
      <c r="Y45" s="63">
        <f>$U$24</f>
        <v>1800</v>
      </c>
      <c r="Z45" s="38"/>
      <c r="AA45" s="38" t="str">
        <f t="shared" si="0"/>
        <v>Mīkstie lapu kokiGr</v>
      </c>
      <c r="AB45" s="38">
        <f t="shared" si="1"/>
        <v>1800</v>
      </c>
    </row>
    <row r="46" spans="1:28" ht="15" customHeight="1" x14ac:dyDescent="0.3">
      <c r="A46" s="164" t="s">
        <v>2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P46" s="79" t="s">
        <v>170</v>
      </c>
      <c r="U46" s="70"/>
      <c r="V46" s="38"/>
      <c r="W46" s="62" t="s">
        <v>137</v>
      </c>
      <c r="X46" s="63" t="s">
        <v>143</v>
      </c>
      <c r="Y46" s="63">
        <f>$U$25</f>
        <v>1500</v>
      </c>
      <c r="Z46" s="38"/>
      <c r="AA46" s="38" t="str">
        <f t="shared" si="0"/>
        <v>Cietie lapu kokiGr</v>
      </c>
      <c r="AB46" s="38">
        <f t="shared" si="1"/>
        <v>1500</v>
      </c>
    </row>
    <row r="47" spans="1:28" ht="15.75" customHeight="1" thickBot="1" x14ac:dyDescent="0.35">
      <c r="B47" s="105" t="s">
        <v>24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P47" s="80"/>
      <c r="U47" s="70"/>
      <c r="V47" s="38"/>
      <c r="W47" s="62" t="s">
        <v>124</v>
      </c>
      <c r="X47" s="63" t="s">
        <v>144</v>
      </c>
      <c r="Y47" s="63">
        <f>$U$22</f>
        <v>2400</v>
      </c>
      <c r="Z47" s="38"/>
      <c r="AA47" s="38" t="str">
        <f t="shared" si="0"/>
        <v>PriedeGs</v>
      </c>
      <c r="AB47" s="38">
        <f t="shared" si="1"/>
        <v>2400</v>
      </c>
    </row>
    <row r="48" spans="1:28" ht="15" thickBot="1" x14ac:dyDescent="0.35">
      <c r="A48" s="165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7"/>
      <c r="P48" s="81" t="s">
        <v>169</v>
      </c>
      <c r="U48" s="70"/>
      <c r="V48" s="38"/>
      <c r="W48" s="62" t="s">
        <v>125</v>
      </c>
      <c r="X48" s="63" t="s">
        <v>144</v>
      </c>
      <c r="Y48" s="63">
        <f>$U$23</f>
        <v>1800</v>
      </c>
      <c r="Z48" s="38"/>
      <c r="AA48" s="38" t="str">
        <f t="shared" si="0"/>
        <v>EgleGs</v>
      </c>
      <c r="AB48" s="38">
        <f t="shared" si="1"/>
        <v>1800</v>
      </c>
    </row>
    <row r="49" spans="1:28" ht="15" thickBot="1" x14ac:dyDescent="0.35">
      <c r="A49" s="160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2"/>
      <c r="T49" s="70"/>
      <c r="U49" s="70"/>
      <c r="V49" s="38"/>
      <c r="W49" s="62" t="s">
        <v>136</v>
      </c>
      <c r="X49" s="63" t="s">
        <v>144</v>
      </c>
      <c r="Y49" s="63">
        <f>$U$24</f>
        <v>1800</v>
      </c>
      <c r="Z49" s="38"/>
      <c r="AA49" s="38" t="str">
        <f t="shared" si="0"/>
        <v>Mīkstie lapu kokiGs</v>
      </c>
      <c r="AB49" s="38">
        <f t="shared" si="1"/>
        <v>1800</v>
      </c>
    </row>
    <row r="50" spans="1:28" ht="15" thickBot="1" x14ac:dyDescent="0.35">
      <c r="A50" s="119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1"/>
      <c r="P50" s="79" t="s">
        <v>171</v>
      </c>
      <c r="T50" s="38"/>
      <c r="U50" s="38"/>
      <c r="V50" s="38"/>
      <c r="W50" s="62" t="s">
        <v>137</v>
      </c>
      <c r="X50" s="63" t="s">
        <v>144</v>
      </c>
      <c r="Y50" s="63">
        <f>$U$25</f>
        <v>1500</v>
      </c>
      <c r="Z50" s="38"/>
      <c r="AA50" s="38" t="str">
        <f t="shared" si="0"/>
        <v>Cietie lapu kokiGs</v>
      </c>
      <c r="AB50" s="38">
        <f t="shared" si="1"/>
        <v>1500</v>
      </c>
    </row>
    <row r="51" spans="1:28" ht="15" thickBot="1" x14ac:dyDescent="0.3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P51" s="80"/>
      <c r="T51" s="38"/>
      <c r="U51" s="38"/>
      <c r="V51" s="38"/>
      <c r="W51" s="62" t="s">
        <v>124</v>
      </c>
      <c r="X51" s="63" t="s">
        <v>145</v>
      </c>
      <c r="Y51" s="63">
        <f>$U$22</f>
        <v>2400</v>
      </c>
      <c r="Z51" s="38"/>
      <c r="AA51" s="38" t="str">
        <f t="shared" si="0"/>
        <v>PriedeMrs</v>
      </c>
      <c r="AB51" s="38">
        <f t="shared" si="1"/>
        <v>2400</v>
      </c>
    </row>
    <row r="52" spans="1:28" ht="15" thickBot="1" x14ac:dyDescent="0.35">
      <c r="B52" s="31" t="s">
        <v>28</v>
      </c>
      <c r="C52" s="22"/>
      <c r="D52" s="22"/>
      <c r="E52" s="6"/>
      <c r="F52" s="6"/>
      <c r="G52" s="100" t="s">
        <v>37</v>
      </c>
      <c r="H52" s="100"/>
      <c r="I52" s="57"/>
      <c r="J52" s="34" t="s">
        <v>48</v>
      </c>
      <c r="K52" s="34"/>
      <c r="L52" s="34"/>
      <c r="M52" s="34"/>
      <c r="P52" s="81" t="s">
        <v>169</v>
      </c>
      <c r="T52" s="38"/>
      <c r="U52" s="38"/>
      <c r="V52" s="38"/>
      <c r="W52" s="62" t="s">
        <v>125</v>
      </c>
      <c r="X52" s="63" t="s">
        <v>145</v>
      </c>
      <c r="Y52" s="63">
        <f>$U$23</f>
        <v>1800</v>
      </c>
      <c r="Z52" s="38"/>
      <c r="AA52" s="38" t="str">
        <f t="shared" si="0"/>
        <v>EgleMrs</v>
      </c>
      <c r="AB52" s="38">
        <f t="shared" si="1"/>
        <v>1800</v>
      </c>
    </row>
    <row r="53" spans="1:28" ht="15.75" customHeight="1" thickBot="1" x14ac:dyDescent="0.35">
      <c r="A53" s="23" t="s">
        <v>29</v>
      </c>
      <c r="B53" s="152"/>
      <c r="C53" s="153"/>
      <c r="D53" s="158" t="s">
        <v>39</v>
      </c>
      <c r="E53" s="159"/>
      <c r="F53" s="148"/>
      <c r="G53" s="6"/>
      <c r="H53" s="33"/>
      <c r="I53" s="58"/>
      <c r="J53" s="34" t="s">
        <v>40</v>
      </c>
      <c r="K53" s="34"/>
      <c r="L53" s="34"/>
      <c r="M53" s="34"/>
      <c r="N53" s="32"/>
      <c r="O53" s="32"/>
      <c r="P53" s="32"/>
      <c r="Q53" s="32"/>
      <c r="T53" s="38"/>
      <c r="U53" s="38"/>
      <c r="V53" s="38"/>
      <c r="W53" s="62" t="s">
        <v>136</v>
      </c>
      <c r="X53" s="63" t="s">
        <v>145</v>
      </c>
      <c r="Y53" s="63">
        <f>$U$24</f>
        <v>1800</v>
      </c>
      <c r="Z53" s="38"/>
      <c r="AA53" s="38" t="str">
        <f t="shared" si="0"/>
        <v>Mīkstie lapu kokiMrs</v>
      </c>
      <c r="AB53" s="38">
        <f t="shared" si="1"/>
        <v>1800</v>
      </c>
    </row>
    <row r="54" spans="1:28" ht="15" thickBot="1" x14ac:dyDescent="0.35">
      <c r="A54" s="23" t="s">
        <v>30</v>
      </c>
      <c r="B54" s="154"/>
      <c r="C54" s="155"/>
      <c r="D54" s="158"/>
      <c r="E54" s="159"/>
      <c r="F54" s="149"/>
      <c r="G54" s="6"/>
      <c r="H54" s="33"/>
      <c r="I54" s="58"/>
      <c r="J54" s="34" t="s">
        <v>41</v>
      </c>
      <c r="K54" s="34"/>
      <c r="L54" s="34"/>
      <c r="M54" s="34"/>
      <c r="N54" s="32"/>
      <c r="O54" s="32"/>
      <c r="P54" s="32"/>
      <c r="Q54" s="32"/>
      <c r="T54" s="38"/>
      <c r="U54" s="38"/>
      <c r="V54" s="38"/>
      <c r="W54" s="62" t="s">
        <v>137</v>
      </c>
      <c r="X54" s="63" t="s">
        <v>145</v>
      </c>
      <c r="Y54" s="63">
        <f>$U$25</f>
        <v>1500</v>
      </c>
      <c r="Z54" s="38"/>
      <c r="AA54" s="38" t="str">
        <f t="shared" si="0"/>
        <v>Cietie lapu kokiMrs</v>
      </c>
      <c r="AB54" s="38">
        <f t="shared" si="1"/>
        <v>1500</v>
      </c>
    </row>
    <row r="55" spans="1:28" ht="15" thickBot="1" x14ac:dyDescent="0.35">
      <c r="A55" s="23" t="s">
        <v>31</v>
      </c>
      <c r="B55" s="156"/>
      <c r="C55" s="157"/>
      <c r="D55" s="158"/>
      <c r="E55" s="159"/>
      <c r="F55" s="149"/>
      <c r="G55" s="6"/>
      <c r="H55" s="33"/>
      <c r="I55" s="59"/>
      <c r="J55" s="34" t="s">
        <v>42</v>
      </c>
      <c r="K55" s="34"/>
      <c r="L55" s="34"/>
      <c r="M55" s="34"/>
      <c r="N55" s="32"/>
      <c r="O55" s="32"/>
      <c r="P55" s="151" t="s">
        <v>38</v>
      </c>
      <c r="Q55" s="151"/>
      <c r="T55" s="38"/>
      <c r="U55" s="38"/>
      <c r="V55" s="38"/>
      <c r="W55" s="62" t="s">
        <v>124</v>
      </c>
      <c r="X55" s="63" t="s">
        <v>146</v>
      </c>
      <c r="Y55" s="63">
        <f>$U$22</f>
        <v>2400</v>
      </c>
      <c r="Z55" s="38"/>
      <c r="AA55" s="38" t="str">
        <f t="shared" ref="AA55:AA86" si="8">$AH$17&amp;W55&amp;X55</f>
        <v>PriedeDms</v>
      </c>
      <c r="AB55" s="38">
        <f t="shared" ref="AB55:AB86" si="9">Y55</f>
        <v>2400</v>
      </c>
    </row>
    <row r="56" spans="1:28" ht="15" thickBot="1" x14ac:dyDescent="0.35">
      <c r="A56" s="23" t="s">
        <v>32</v>
      </c>
      <c r="B56" s="156"/>
      <c r="C56" s="157"/>
      <c r="D56" s="158"/>
      <c r="E56" s="159"/>
      <c r="F56" s="150"/>
      <c r="G56" s="6"/>
      <c r="H56" s="33"/>
      <c r="I56" s="101"/>
      <c r="J56" s="102"/>
      <c r="K56" s="102"/>
      <c r="L56" s="102"/>
      <c r="M56" s="103"/>
      <c r="N56" s="32"/>
      <c r="P56" s="32"/>
      <c r="Q56" s="32"/>
      <c r="T56" s="38"/>
      <c r="U56" s="38"/>
      <c r="V56" s="38"/>
      <c r="W56" s="62" t="s">
        <v>125</v>
      </c>
      <c r="X56" s="63" t="s">
        <v>146</v>
      </c>
      <c r="Y56" s="63">
        <f>$U$23</f>
        <v>1800</v>
      </c>
      <c r="Z56" s="38"/>
      <c r="AA56" s="38" t="str">
        <f t="shared" si="8"/>
        <v>EgleDms</v>
      </c>
      <c r="AB56" s="38">
        <f t="shared" si="9"/>
        <v>1800</v>
      </c>
    </row>
    <row r="57" spans="1:28" x14ac:dyDescent="0.3">
      <c r="D57" s="22"/>
      <c r="E57" s="22"/>
      <c r="F57" s="22"/>
      <c r="N57" s="32"/>
      <c r="O57" s="32"/>
      <c r="P57" s="32"/>
      <c r="Q57" s="32"/>
      <c r="T57" s="38"/>
      <c r="U57" s="38"/>
      <c r="V57" s="38"/>
      <c r="W57" s="62" t="s">
        <v>136</v>
      </c>
      <c r="X57" s="63" t="s">
        <v>146</v>
      </c>
      <c r="Y57" s="63">
        <f>$U$24</f>
        <v>1800</v>
      </c>
      <c r="Z57" s="38"/>
      <c r="AA57" s="38" t="str">
        <f t="shared" si="8"/>
        <v>Mīkstie lapu kokiDms</v>
      </c>
      <c r="AB57" s="38">
        <f t="shared" si="9"/>
        <v>1800</v>
      </c>
    </row>
    <row r="58" spans="1:28" ht="45.6" customHeight="1" x14ac:dyDescent="0.35">
      <c r="A58" s="90" t="s">
        <v>173</v>
      </c>
      <c r="B58" s="93"/>
      <c r="C58" s="91"/>
      <c r="D58" s="92"/>
      <c r="E58" s="96" t="s">
        <v>174</v>
      </c>
      <c r="F58" s="97"/>
      <c r="G58" s="97"/>
      <c r="H58" s="97"/>
      <c r="I58" s="97"/>
      <c r="J58" s="97"/>
      <c r="K58" s="97"/>
      <c r="L58" s="97"/>
      <c r="P58" s="1" t="s">
        <v>49</v>
      </c>
      <c r="T58" s="70"/>
      <c r="U58" s="70"/>
      <c r="V58" s="32"/>
      <c r="W58" s="62" t="s">
        <v>137</v>
      </c>
      <c r="X58" s="63" t="s">
        <v>146</v>
      </c>
      <c r="Y58" s="63">
        <f>$U$25</f>
        <v>1500</v>
      </c>
      <c r="Z58" s="38"/>
      <c r="AA58" s="38" t="str">
        <f t="shared" si="8"/>
        <v>Cietie lapu kokiDms</v>
      </c>
      <c r="AB58" s="38">
        <f t="shared" si="9"/>
        <v>1500</v>
      </c>
    </row>
    <row r="59" spans="1:28" ht="18" x14ac:dyDescent="0.35">
      <c r="C59" s="86"/>
      <c r="D59" s="87"/>
      <c r="E59" s="88"/>
      <c r="F59" s="89"/>
      <c r="G59" s="85"/>
      <c r="H59" s="85"/>
      <c r="I59" s="85"/>
      <c r="J59" s="85"/>
      <c r="K59" s="85"/>
      <c r="L59" s="85"/>
      <c r="P59" s="1" t="s">
        <v>50</v>
      </c>
      <c r="T59" s="38"/>
      <c r="U59" s="38"/>
      <c r="V59" s="32"/>
      <c r="W59" s="62" t="s">
        <v>124</v>
      </c>
      <c r="X59" s="63" t="s">
        <v>147</v>
      </c>
      <c r="Y59" s="63">
        <f>$U$22</f>
        <v>2400</v>
      </c>
      <c r="Z59" s="38"/>
      <c r="AA59" s="38" t="str">
        <f t="shared" si="8"/>
        <v>PriedeVrs</v>
      </c>
      <c r="AB59" s="38">
        <f t="shared" si="9"/>
        <v>2400</v>
      </c>
    </row>
    <row r="60" spans="1:28" ht="18" x14ac:dyDescent="0.35">
      <c r="B60" s="85"/>
      <c r="C60" s="85"/>
      <c r="D60" s="85"/>
      <c r="P60" s="1" t="s">
        <v>51</v>
      </c>
      <c r="R60" s="1" t="s">
        <v>172</v>
      </c>
      <c r="T60" s="38">
        <v>1</v>
      </c>
      <c r="U60" s="38"/>
      <c r="V60" s="38"/>
      <c r="W60" s="62" t="s">
        <v>125</v>
      </c>
      <c r="X60" s="63" t="s">
        <v>147</v>
      </c>
      <c r="Y60" s="63">
        <f>$U$23</f>
        <v>1800</v>
      </c>
      <c r="Z60" s="38"/>
      <c r="AA60" s="38" t="str">
        <f t="shared" si="8"/>
        <v>EgleVrs</v>
      </c>
      <c r="AB60" s="38">
        <f t="shared" si="9"/>
        <v>1800</v>
      </c>
    </row>
    <row r="61" spans="1:28" ht="18" x14ac:dyDescent="0.35">
      <c r="B61" s="85"/>
      <c r="C61" s="85"/>
      <c r="D61" s="85"/>
      <c r="P61" s="1" t="s">
        <v>52</v>
      </c>
      <c r="U61" s="38"/>
      <c r="V61" s="38"/>
      <c r="W61" s="62" t="s">
        <v>136</v>
      </c>
      <c r="X61" s="63" t="s">
        <v>147</v>
      </c>
      <c r="Y61" s="63">
        <f>$U$24</f>
        <v>1800</v>
      </c>
      <c r="Z61" s="38"/>
      <c r="AA61" s="38" t="str">
        <f t="shared" si="8"/>
        <v>Mīkstie lapu kokiVrs</v>
      </c>
      <c r="AB61" s="38">
        <f t="shared" si="9"/>
        <v>1800</v>
      </c>
    </row>
    <row r="62" spans="1:28" x14ac:dyDescent="0.3">
      <c r="C62" s="22"/>
      <c r="D62" s="22"/>
      <c r="P62" s="1" t="s">
        <v>53</v>
      </c>
      <c r="T62" s="38"/>
      <c r="U62" s="38"/>
      <c r="V62" s="38"/>
      <c r="W62" s="62" t="s">
        <v>137</v>
      </c>
      <c r="X62" s="63" t="s">
        <v>147</v>
      </c>
      <c r="Y62" s="63">
        <f>$U$25</f>
        <v>1500</v>
      </c>
      <c r="Z62" s="38"/>
      <c r="AA62" s="38" t="str">
        <f t="shared" si="8"/>
        <v>Cietie lapu kokiVrs</v>
      </c>
      <c r="AB62" s="38">
        <f t="shared" si="9"/>
        <v>1500</v>
      </c>
    </row>
    <row r="63" spans="1:28" x14ac:dyDescent="0.3">
      <c r="P63" s="1" t="s">
        <v>54</v>
      </c>
      <c r="T63" s="38"/>
      <c r="U63" s="38"/>
      <c r="V63" s="38"/>
      <c r="W63" s="62" t="s">
        <v>124</v>
      </c>
      <c r="X63" s="63" t="s">
        <v>148</v>
      </c>
      <c r="Y63" s="63">
        <f>$U$22</f>
        <v>2400</v>
      </c>
      <c r="Z63" s="38"/>
      <c r="AA63" s="38" t="str">
        <f t="shared" si="8"/>
        <v>PriedeGrs</v>
      </c>
      <c r="AB63" s="38">
        <f t="shared" si="9"/>
        <v>2400</v>
      </c>
    </row>
    <row r="64" spans="1:28" x14ac:dyDescent="0.3">
      <c r="P64" s="1" t="s">
        <v>55</v>
      </c>
      <c r="T64" s="38"/>
      <c r="U64" s="38"/>
      <c r="V64" s="38"/>
      <c r="W64" s="62" t="s">
        <v>125</v>
      </c>
      <c r="X64" s="63" t="s">
        <v>148</v>
      </c>
      <c r="Y64" s="63">
        <f>$U$23</f>
        <v>1800</v>
      </c>
      <c r="Z64" s="38"/>
      <c r="AA64" s="38" t="str">
        <f t="shared" si="8"/>
        <v>EgleGrs</v>
      </c>
      <c r="AB64" s="38">
        <f t="shared" si="9"/>
        <v>1800</v>
      </c>
    </row>
    <row r="65" spans="16:28" x14ac:dyDescent="0.3">
      <c r="P65" s="1" t="s">
        <v>56</v>
      </c>
      <c r="T65" s="38"/>
      <c r="U65" s="38"/>
      <c r="V65" s="38"/>
      <c r="W65" s="62" t="s">
        <v>136</v>
      </c>
      <c r="X65" s="63" t="s">
        <v>148</v>
      </c>
      <c r="Y65" s="63">
        <f>$U$24</f>
        <v>1800</v>
      </c>
      <c r="Z65" s="38"/>
      <c r="AA65" s="38" t="str">
        <f t="shared" si="8"/>
        <v>Mīkstie lapu kokiGrs</v>
      </c>
      <c r="AB65" s="38">
        <f t="shared" si="9"/>
        <v>1800</v>
      </c>
    </row>
    <row r="66" spans="16:28" x14ac:dyDescent="0.3">
      <c r="T66" s="38"/>
      <c r="U66" s="38"/>
      <c r="V66" s="38"/>
      <c r="W66" s="62" t="s">
        <v>137</v>
      </c>
      <c r="X66" s="63" t="s">
        <v>148</v>
      </c>
      <c r="Y66" s="63">
        <f>$U$25</f>
        <v>1500</v>
      </c>
      <c r="Z66" s="38"/>
      <c r="AA66" s="38" t="str">
        <f t="shared" si="8"/>
        <v>Cietie lapu kokiGrs</v>
      </c>
      <c r="AB66" s="38">
        <f t="shared" si="9"/>
        <v>1500</v>
      </c>
    </row>
    <row r="67" spans="16:28" x14ac:dyDescent="0.3">
      <c r="P67" s="40" t="s">
        <v>57</v>
      </c>
      <c r="T67" s="38"/>
      <c r="U67" s="38"/>
      <c r="V67" s="38"/>
      <c r="W67" s="62" t="s">
        <v>124</v>
      </c>
      <c r="X67" s="63" t="s">
        <v>149</v>
      </c>
      <c r="Y67" s="63">
        <f>$U$22</f>
        <v>2400</v>
      </c>
      <c r="Z67" s="38"/>
      <c r="AA67" s="38" t="str">
        <f t="shared" si="8"/>
        <v>PriedePv</v>
      </c>
      <c r="AB67" s="38">
        <f t="shared" si="9"/>
        <v>2400</v>
      </c>
    </row>
    <row r="68" spans="16:28" x14ac:dyDescent="0.3">
      <c r="P68" s="1" t="s">
        <v>58</v>
      </c>
      <c r="T68" s="38"/>
      <c r="U68" s="38"/>
      <c r="V68" s="38"/>
      <c r="W68" s="62" t="s">
        <v>125</v>
      </c>
      <c r="X68" s="63" t="s">
        <v>149</v>
      </c>
      <c r="Y68" s="63">
        <f>$U$23</f>
        <v>1800</v>
      </c>
      <c r="Z68" s="38"/>
      <c r="AA68" s="38" t="str">
        <f t="shared" si="8"/>
        <v>EglePv</v>
      </c>
      <c r="AB68" s="38">
        <f t="shared" si="9"/>
        <v>1800</v>
      </c>
    </row>
    <row r="69" spans="16:28" x14ac:dyDescent="0.3">
      <c r="P69" s="1" t="s">
        <v>59</v>
      </c>
      <c r="T69" s="38"/>
      <c r="U69" s="38"/>
      <c r="V69" s="38"/>
      <c r="W69" s="62" t="s">
        <v>136</v>
      </c>
      <c r="X69" s="63" t="s">
        <v>149</v>
      </c>
      <c r="Y69" s="63">
        <f>$U$24</f>
        <v>1800</v>
      </c>
      <c r="Z69" s="38"/>
      <c r="AA69" s="38" t="str">
        <f t="shared" si="8"/>
        <v>Mīkstie lapu kokiPv</v>
      </c>
      <c r="AB69" s="38">
        <f t="shared" si="9"/>
        <v>1800</v>
      </c>
    </row>
    <row r="70" spans="16:28" x14ac:dyDescent="0.3">
      <c r="P70" s="1" t="s">
        <v>60</v>
      </c>
      <c r="T70" s="38"/>
      <c r="U70" s="38"/>
      <c r="V70" s="38"/>
      <c r="W70" s="62" t="s">
        <v>137</v>
      </c>
      <c r="X70" s="63" t="s">
        <v>149</v>
      </c>
      <c r="Y70" s="63">
        <f>$U$25</f>
        <v>1500</v>
      </c>
      <c r="Z70" s="38"/>
      <c r="AA70" s="38" t="str">
        <f t="shared" si="8"/>
        <v>Cietie lapu kokiPv</v>
      </c>
      <c r="AB70" s="38">
        <f t="shared" si="9"/>
        <v>1500</v>
      </c>
    </row>
    <row r="71" spans="16:28" x14ac:dyDescent="0.3">
      <c r="P71" s="1" t="s">
        <v>61</v>
      </c>
      <c r="T71" s="38"/>
      <c r="U71" s="38"/>
      <c r="V71" s="38"/>
      <c r="W71" s="62" t="s">
        <v>124</v>
      </c>
      <c r="X71" s="63" t="s">
        <v>150</v>
      </c>
      <c r="Y71" s="63">
        <f>$U$22</f>
        <v>2400</v>
      </c>
      <c r="Z71" s="38"/>
      <c r="AA71" s="38" t="str">
        <f t="shared" si="8"/>
        <v>PriedeNd</v>
      </c>
      <c r="AB71" s="38">
        <f t="shared" si="9"/>
        <v>2400</v>
      </c>
    </row>
    <row r="72" spans="16:28" x14ac:dyDescent="0.3">
      <c r="P72" s="1" t="s">
        <v>62</v>
      </c>
      <c r="T72" s="38"/>
      <c r="U72" s="38"/>
      <c r="V72" s="38"/>
      <c r="W72" s="62" t="s">
        <v>125</v>
      </c>
      <c r="X72" s="63" t="s">
        <v>150</v>
      </c>
      <c r="Y72" s="63">
        <f>$U$23</f>
        <v>1800</v>
      </c>
      <c r="Z72" s="38"/>
      <c r="AA72" s="38" t="str">
        <f t="shared" si="8"/>
        <v>EgleNd</v>
      </c>
      <c r="AB72" s="38">
        <f t="shared" si="9"/>
        <v>1800</v>
      </c>
    </row>
    <row r="73" spans="16:28" x14ac:dyDescent="0.3">
      <c r="P73" s="1" t="s">
        <v>63</v>
      </c>
      <c r="T73" s="38"/>
      <c r="U73" s="38"/>
      <c r="V73" s="38"/>
      <c r="W73" s="62" t="s">
        <v>136</v>
      </c>
      <c r="X73" s="63" t="s">
        <v>150</v>
      </c>
      <c r="Y73" s="63">
        <f>$U$24</f>
        <v>1800</v>
      </c>
      <c r="Z73" s="38"/>
      <c r="AA73" s="38" t="str">
        <f t="shared" si="8"/>
        <v>Mīkstie lapu kokiNd</v>
      </c>
      <c r="AB73" s="38">
        <f t="shared" si="9"/>
        <v>1800</v>
      </c>
    </row>
    <row r="74" spans="16:28" x14ac:dyDescent="0.3">
      <c r="P74" s="1" t="s">
        <v>64</v>
      </c>
      <c r="T74" s="38"/>
      <c r="U74" s="38"/>
      <c r="V74" s="38"/>
      <c r="W74" s="62" t="s">
        <v>137</v>
      </c>
      <c r="X74" s="63" t="s">
        <v>150</v>
      </c>
      <c r="Y74" s="63">
        <f>$U$25</f>
        <v>1500</v>
      </c>
      <c r="Z74" s="38"/>
      <c r="AA74" s="38" t="str">
        <f t="shared" si="8"/>
        <v>Cietie lapu kokiNd</v>
      </c>
      <c r="AB74" s="38">
        <f t="shared" si="9"/>
        <v>1500</v>
      </c>
    </row>
    <row r="75" spans="16:28" x14ac:dyDescent="0.3">
      <c r="P75" s="1" t="s">
        <v>65</v>
      </c>
      <c r="T75" s="38"/>
      <c r="U75" s="38"/>
      <c r="V75" s="38"/>
      <c r="W75" s="62" t="s">
        <v>124</v>
      </c>
      <c r="X75" s="63" t="s">
        <v>151</v>
      </c>
      <c r="Y75" s="63">
        <f>$U$22</f>
        <v>2400</v>
      </c>
      <c r="Z75" s="38"/>
      <c r="AA75" s="38" t="str">
        <f t="shared" si="8"/>
        <v>PriedeDb</v>
      </c>
      <c r="AB75" s="38">
        <f t="shared" si="9"/>
        <v>2400</v>
      </c>
    </row>
    <row r="76" spans="16:28" x14ac:dyDescent="0.3">
      <c r="P76" s="40" t="s">
        <v>57</v>
      </c>
      <c r="T76" s="38"/>
      <c r="U76" s="38"/>
      <c r="V76" s="38"/>
      <c r="W76" s="62" t="s">
        <v>125</v>
      </c>
      <c r="X76" s="63" t="s">
        <v>151</v>
      </c>
      <c r="Y76" s="63">
        <f>$U$23</f>
        <v>1800</v>
      </c>
      <c r="Z76" s="38"/>
      <c r="AA76" s="38" t="str">
        <f t="shared" si="8"/>
        <v>EgleDb</v>
      </c>
      <c r="AB76" s="38">
        <f t="shared" si="9"/>
        <v>1800</v>
      </c>
    </row>
    <row r="77" spans="16:28" x14ac:dyDescent="0.3">
      <c r="P77" s="1" t="s">
        <v>66</v>
      </c>
      <c r="T77" s="38"/>
      <c r="U77" s="38"/>
      <c r="V77" s="38"/>
      <c r="W77" s="62" t="s">
        <v>136</v>
      </c>
      <c r="X77" s="63" t="s">
        <v>151</v>
      </c>
      <c r="Y77" s="63">
        <f>$U$24</f>
        <v>1800</v>
      </c>
      <c r="Z77" s="38"/>
      <c r="AA77" s="38" t="str">
        <f t="shared" si="8"/>
        <v>Mīkstie lapu kokiDb</v>
      </c>
      <c r="AB77" s="38">
        <f t="shared" si="9"/>
        <v>1800</v>
      </c>
    </row>
    <row r="78" spans="16:28" x14ac:dyDescent="0.3">
      <c r="P78" s="1" t="s">
        <v>67</v>
      </c>
      <c r="T78" s="38"/>
      <c r="U78" s="38"/>
      <c r="V78" s="38"/>
      <c r="W78" s="62" t="s">
        <v>137</v>
      </c>
      <c r="X78" s="63" t="s">
        <v>151</v>
      </c>
      <c r="Y78" s="63">
        <f>$U$25</f>
        <v>1500</v>
      </c>
      <c r="Z78" s="38"/>
      <c r="AA78" s="38" t="str">
        <f t="shared" si="8"/>
        <v>Cietie lapu kokiDb</v>
      </c>
      <c r="AB78" s="38">
        <f t="shared" si="9"/>
        <v>1500</v>
      </c>
    </row>
    <row r="79" spans="16:28" x14ac:dyDescent="0.3">
      <c r="P79" s="1" t="s">
        <v>68</v>
      </c>
      <c r="T79" s="38"/>
      <c r="U79" s="38"/>
      <c r="V79" s="38"/>
      <c r="W79" s="62" t="s">
        <v>124</v>
      </c>
      <c r="X79" s="63" t="s">
        <v>152</v>
      </c>
      <c r="Y79" s="63">
        <f>$U$22</f>
        <v>2400</v>
      </c>
      <c r="Z79" s="38"/>
      <c r="AA79" s="38" t="str">
        <f t="shared" si="8"/>
        <v>PriedeLk</v>
      </c>
      <c r="AB79" s="38">
        <f t="shared" si="9"/>
        <v>2400</v>
      </c>
    </row>
    <row r="80" spans="16:28" x14ac:dyDescent="0.3">
      <c r="P80" s="1" t="s">
        <v>69</v>
      </c>
      <c r="T80" s="38"/>
      <c r="U80" s="38"/>
      <c r="V80" s="38"/>
      <c r="W80" s="62" t="s">
        <v>125</v>
      </c>
      <c r="X80" s="63" t="s">
        <v>152</v>
      </c>
      <c r="Y80" s="63">
        <f>$U$23</f>
        <v>1800</v>
      </c>
      <c r="Z80" s="38"/>
      <c r="AA80" s="38" t="str">
        <f t="shared" si="8"/>
        <v>EgleLk</v>
      </c>
      <c r="AB80" s="38">
        <f t="shared" si="9"/>
        <v>1800</v>
      </c>
    </row>
    <row r="81" spans="16:28" x14ac:dyDescent="0.3">
      <c r="P81" s="1" t="s">
        <v>70</v>
      </c>
      <c r="T81" s="38"/>
      <c r="U81" s="38"/>
      <c r="V81" s="38"/>
      <c r="W81" s="62" t="s">
        <v>136</v>
      </c>
      <c r="X81" s="63" t="s">
        <v>152</v>
      </c>
      <c r="Y81" s="63">
        <f>$U$24</f>
        <v>1800</v>
      </c>
      <c r="Z81" s="38"/>
      <c r="AA81" s="38" t="str">
        <f t="shared" si="8"/>
        <v>Mīkstie lapu kokiLk</v>
      </c>
      <c r="AB81" s="38">
        <f t="shared" si="9"/>
        <v>1800</v>
      </c>
    </row>
    <row r="82" spans="16:28" x14ac:dyDescent="0.3">
      <c r="P82" s="1" t="s">
        <v>71</v>
      </c>
      <c r="T82" s="38"/>
      <c r="U82" s="38"/>
      <c r="V82" s="38"/>
      <c r="W82" s="62" t="s">
        <v>137</v>
      </c>
      <c r="X82" s="63" t="s">
        <v>152</v>
      </c>
      <c r="Y82" s="63">
        <f>$U$25</f>
        <v>1500</v>
      </c>
      <c r="Z82" s="38"/>
      <c r="AA82" s="38" t="str">
        <f t="shared" si="8"/>
        <v>Cietie lapu kokiLk</v>
      </c>
      <c r="AB82" s="38">
        <f t="shared" si="9"/>
        <v>1500</v>
      </c>
    </row>
    <row r="83" spans="16:28" x14ac:dyDescent="0.3">
      <c r="P83" s="1" t="s">
        <v>72</v>
      </c>
      <c r="T83" s="38"/>
      <c r="U83" s="38"/>
      <c r="V83" s="38"/>
      <c r="W83" s="62" t="s">
        <v>124</v>
      </c>
      <c r="X83" s="63" t="s">
        <v>153</v>
      </c>
      <c r="Y83" s="63">
        <f>$U$22</f>
        <v>2400</v>
      </c>
      <c r="Z83" s="38"/>
      <c r="AA83" s="38" t="str">
        <f t="shared" si="8"/>
        <v>PriedeAv</v>
      </c>
      <c r="AB83" s="38">
        <f t="shared" si="9"/>
        <v>2400</v>
      </c>
    </row>
    <row r="84" spans="16:28" x14ac:dyDescent="0.3">
      <c r="P84" s="1" t="s">
        <v>73</v>
      </c>
      <c r="T84" s="38"/>
      <c r="U84" s="38"/>
      <c r="V84" s="38"/>
      <c r="W84" s="62" t="s">
        <v>125</v>
      </c>
      <c r="X84" s="63" t="s">
        <v>153</v>
      </c>
      <c r="Y84" s="63">
        <f>$U$23</f>
        <v>1800</v>
      </c>
      <c r="Z84" s="38"/>
      <c r="AA84" s="38" t="str">
        <f t="shared" si="8"/>
        <v>EgleAv</v>
      </c>
      <c r="AB84" s="38">
        <f t="shared" si="9"/>
        <v>1800</v>
      </c>
    </row>
    <row r="85" spans="16:28" x14ac:dyDescent="0.3">
      <c r="P85" s="1" t="s">
        <v>74</v>
      </c>
      <c r="T85" s="38"/>
      <c r="U85" s="38"/>
      <c r="V85" s="38"/>
      <c r="W85" s="62" t="s">
        <v>136</v>
      </c>
      <c r="X85" s="63" t="s">
        <v>153</v>
      </c>
      <c r="Y85" s="63">
        <f>$U$24</f>
        <v>1800</v>
      </c>
      <c r="Z85" s="38"/>
      <c r="AA85" s="38" t="str">
        <f t="shared" si="8"/>
        <v>Mīkstie lapu kokiAv</v>
      </c>
      <c r="AB85" s="38">
        <f t="shared" si="9"/>
        <v>1800</v>
      </c>
    </row>
    <row r="86" spans="16:28" x14ac:dyDescent="0.3">
      <c r="P86" s="1" t="s">
        <v>75</v>
      </c>
      <c r="T86" s="38"/>
      <c r="U86" s="38"/>
      <c r="V86" s="38"/>
      <c r="W86" s="62" t="s">
        <v>137</v>
      </c>
      <c r="X86" s="63" t="s">
        <v>153</v>
      </c>
      <c r="Y86" s="63">
        <f>$U$25</f>
        <v>1500</v>
      </c>
      <c r="Z86" s="38"/>
      <c r="AA86" s="38" t="str">
        <f t="shared" si="8"/>
        <v>Cietie lapu kokiAv</v>
      </c>
      <c r="AB86" s="38">
        <f t="shared" si="9"/>
        <v>1500</v>
      </c>
    </row>
    <row r="87" spans="16:28" x14ac:dyDescent="0.3">
      <c r="P87" s="1" t="s">
        <v>76</v>
      </c>
      <c r="T87" s="38"/>
      <c r="U87" s="38"/>
      <c r="V87" s="38"/>
      <c r="W87" s="62" t="s">
        <v>124</v>
      </c>
      <c r="X87" s="63" t="s">
        <v>154</v>
      </c>
      <c r="Y87" s="63">
        <f>$U$22</f>
        <v>2400</v>
      </c>
      <c r="Z87" s="38"/>
      <c r="AA87" s="38" t="str">
        <f t="shared" ref="AA87:AA114" si="10">$AH$17&amp;W87&amp;X87</f>
        <v>PriedeAm</v>
      </c>
      <c r="AB87" s="38">
        <f t="shared" ref="AB87:AB114" si="11">Y87</f>
        <v>2400</v>
      </c>
    </row>
    <row r="88" spans="16:28" x14ac:dyDescent="0.3">
      <c r="P88" s="40" t="s">
        <v>57</v>
      </c>
      <c r="T88" s="38"/>
      <c r="U88" s="38"/>
      <c r="V88" s="38"/>
      <c r="W88" s="62" t="s">
        <v>125</v>
      </c>
      <c r="X88" s="63" t="s">
        <v>154</v>
      </c>
      <c r="Y88" s="63">
        <f>$U$23</f>
        <v>1800</v>
      </c>
      <c r="Z88" s="38"/>
      <c r="AA88" s="38" t="str">
        <f t="shared" si="10"/>
        <v>EgleAm</v>
      </c>
      <c r="AB88" s="38">
        <f t="shared" si="11"/>
        <v>1800</v>
      </c>
    </row>
    <row r="89" spans="16:28" x14ac:dyDescent="0.3">
      <c r="P89" s="1" t="s">
        <v>77</v>
      </c>
      <c r="T89" s="38"/>
      <c r="U89" s="38"/>
      <c r="V89" s="38"/>
      <c r="W89" s="62" t="s">
        <v>136</v>
      </c>
      <c r="X89" s="63" t="s">
        <v>154</v>
      </c>
      <c r="Y89" s="63">
        <f>$U$24</f>
        <v>1800</v>
      </c>
      <c r="Z89" s="38"/>
      <c r="AA89" s="38" t="str">
        <f t="shared" si="10"/>
        <v>Mīkstie lapu kokiAm</v>
      </c>
      <c r="AB89" s="38">
        <f t="shared" si="11"/>
        <v>1800</v>
      </c>
    </row>
    <row r="90" spans="16:28" x14ac:dyDescent="0.3">
      <c r="P90" s="1" t="s">
        <v>78</v>
      </c>
      <c r="T90" s="38"/>
      <c r="U90" s="38"/>
      <c r="V90" s="38"/>
      <c r="W90" s="62" t="s">
        <v>137</v>
      </c>
      <c r="X90" s="63" t="s">
        <v>154</v>
      </c>
      <c r="Y90" s="63">
        <f>$U$25</f>
        <v>1500</v>
      </c>
      <c r="Z90" s="38"/>
      <c r="AA90" s="38" t="str">
        <f t="shared" si="10"/>
        <v>Cietie lapu kokiAm</v>
      </c>
      <c r="AB90" s="38">
        <f t="shared" si="11"/>
        <v>1500</v>
      </c>
    </row>
    <row r="91" spans="16:28" x14ac:dyDescent="0.3">
      <c r="P91" s="1" t="s">
        <v>79</v>
      </c>
      <c r="T91" s="38"/>
      <c r="U91" s="38"/>
      <c r="V91" s="38"/>
      <c r="W91" s="62" t="s">
        <v>124</v>
      </c>
      <c r="X91" s="63" t="s">
        <v>155</v>
      </c>
      <c r="Y91" s="63">
        <f>$U$22</f>
        <v>2400</v>
      </c>
      <c r="Z91" s="38"/>
      <c r="AA91" s="38" t="str">
        <f t="shared" si="10"/>
        <v>PriedeAs</v>
      </c>
      <c r="AB91" s="38">
        <f t="shared" si="11"/>
        <v>2400</v>
      </c>
    </row>
    <row r="92" spans="16:28" x14ac:dyDescent="0.3">
      <c r="P92" s="1" t="s">
        <v>80</v>
      </c>
      <c r="T92" s="38"/>
      <c r="U92" s="38"/>
      <c r="V92" s="38"/>
      <c r="W92" s="62" t="s">
        <v>125</v>
      </c>
      <c r="X92" s="63" t="s">
        <v>155</v>
      </c>
      <c r="Y92" s="63">
        <f>$U$23</f>
        <v>1800</v>
      </c>
      <c r="Z92" s="38"/>
      <c r="AA92" s="38" t="str">
        <f t="shared" si="10"/>
        <v>EgleAs</v>
      </c>
      <c r="AB92" s="38">
        <f t="shared" si="11"/>
        <v>1800</v>
      </c>
    </row>
    <row r="93" spans="16:28" x14ac:dyDescent="0.3">
      <c r="P93" s="1" t="s">
        <v>81</v>
      </c>
      <c r="T93" s="38"/>
      <c r="U93" s="38"/>
      <c r="V93" s="38"/>
      <c r="W93" s="62" t="s">
        <v>136</v>
      </c>
      <c r="X93" s="63" t="s">
        <v>155</v>
      </c>
      <c r="Y93" s="63">
        <f>$U$24</f>
        <v>1800</v>
      </c>
      <c r="Z93" s="38"/>
      <c r="AA93" s="38" t="str">
        <f t="shared" si="10"/>
        <v>Mīkstie lapu kokiAs</v>
      </c>
      <c r="AB93" s="38">
        <f t="shared" si="11"/>
        <v>1800</v>
      </c>
    </row>
    <row r="94" spans="16:28" x14ac:dyDescent="0.3">
      <c r="P94" s="1" t="s">
        <v>82</v>
      </c>
      <c r="T94" s="38"/>
      <c r="U94" s="38"/>
      <c r="V94" s="38"/>
      <c r="W94" s="62" t="s">
        <v>137</v>
      </c>
      <c r="X94" s="63" t="s">
        <v>155</v>
      </c>
      <c r="Y94" s="63">
        <f>$U$25</f>
        <v>1500</v>
      </c>
      <c r="Z94" s="38"/>
      <c r="AA94" s="38" t="str">
        <f t="shared" si="10"/>
        <v>Cietie lapu kokiAs</v>
      </c>
      <c r="AB94" s="38">
        <f t="shared" si="11"/>
        <v>1500</v>
      </c>
    </row>
    <row r="95" spans="16:28" x14ac:dyDescent="0.3">
      <c r="P95" s="1" t="s">
        <v>83</v>
      </c>
      <c r="T95" s="38"/>
      <c r="U95" s="38"/>
      <c r="V95" s="38"/>
      <c r="W95" s="62" t="s">
        <v>124</v>
      </c>
      <c r="X95" s="63" t="s">
        <v>156</v>
      </c>
      <c r="Y95" s="63">
        <f>$U$22</f>
        <v>2400</v>
      </c>
      <c r="Z95" s="38"/>
      <c r="AA95" s="38" t="str">
        <f t="shared" si="10"/>
        <v>PriedeAp</v>
      </c>
      <c r="AB95" s="38">
        <f t="shared" si="11"/>
        <v>2400</v>
      </c>
    </row>
    <row r="96" spans="16:28" x14ac:dyDescent="0.3">
      <c r="P96" s="40" t="s">
        <v>57</v>
      </c>
      <c r="T96" s="38"/>
      <c r="U96" s="38"/>
      <c r="V96" s="38"/>
      <c r="W96" s="62" t="s">
        <v>125</v>
      </c>
      <c r="X96" s="63" t="s">
        <v>156</v>
      </c>
      <c r="Y96" s="63">
        <f>$U$23</f>
        <v>1800</v>
      </c>
      <c r="Z96" s="38"/>
      <c r="AA96" s="38" t="str">
        <f t="shared" si="10"/>
        <v>EgleAp</v>
      </c>
      <c r="AB96" s="38">
        <f t="shared" si="11"/>
        <v>1800</v>
      </c>
    </row>
    <row r="97" spans="16:28" x14ac:dyDescent="0.3">
      <c r="P97" s="1" t="s">
        <v>84</v>
      </c>
      <c r="T97" s="38"/>
      <c r="U97" s="38"/>
      <c r="V97" s="38"/>
      <c r="W97" s="62" t="s">
        <v>136</v>
      </c>
      <c r="X97" s="63" t="s">
        <v>156</v>
      </c>
      <c r="Y97" s="63">
        <f>$U$24</f>
        <v>1800</v>
      </c>
      <c r="Z97" s="38"/>
      <c r="AA97" s="38" t="str">
        <f t="shared" si="10"/>
        <v>Mīkstie lapu kokiAp</v>
      </c>
      <c r="AB97" s="38">
        <f t="shared" si="11"/>
        <v>1800</v>
      </c>
    </row>
    <row r="98" spans="16:28" x14ac:dyDescent="0.3">
      <c r="P98" s="1" t="s">
        <v>85</v>
      </c>
      <c r="T98" s="38"/>
      <c r="U98" s="38"/>
      <c r="V98" s="38"/>
      <c r="W98" s="62" t="s">
        <v>137</v>
      </c>
      <c r="X98" s="63" t="s">
        <v>156</v>
      </c>
      <c r="Y98" s="63">
        <f>$U$25</f>
        <v>1500</v>
      </c>
      <c r="Z98" s="38"/>
      <c r="AA98" s="38" t="str">
        <f t="shared" si="10"/>
        <v>Cietie lapu kokiAp</v>
      </c>
      <c r="AB98" s="38">
        <f t="shared" si="11"/>
        <v>1500</v>
      </c>
    </row>
    <row r="99" spans="16:28" x14ac:dyDescent="0.3">
      <c r="P99" s="1" t="s">
        <v>86</v>
      </c>
      <c r="T99" s="38"/>
      <c r="U99" s="38"/>
      <c r="V99" s="38"/>
      <c r="W99" s="62" t="s">
        <v>124</v>
      </c>
      <c r="X99" s="63" t="s">
        <v>157</v>
      </c>
      <c r="Y99" s="63">
        <f>$U$22</f>
        <v>2400</v>
      </c>
      <c r="Z99" s="38"/>
      <c r="AA99" s="38" t="str">
        <f t="shared" si="10"/>
        <v>PriedeKv</v>
      </c>
      <c r="AB99" s="38">
        <f t="shared" si="11"/>
        <v>2400</v>
      </c>
    </row>
    <row r="100" spans="16:28" x14ac:dyDescent="0.3">
      <c r="P100" s="1" t="s">
        <v>87</v>
      </c>
      <c r="T100" s="38"/>
      <c r="U100" s="38"/>
      <c r="V100" s="38"/>
      <c r="W100" s="62" t="s">
        <v>125</v>
      </c>
      <c r="X100" s="63" t="s">
        <v>157</v>
      </c>
      <c r="Y100" s="63">
        <f>$U$23</f>
        <v>1800</v>
      </c>
      <c r="Z100" s="38"/>
      <c r="AA100" s="38" t="str">
        <f t="shared" si="10"/>
        <v>EgleKv</v>
      </c>
      <c r="AB100" s="38">
        <f t="shared" si="11"/>
        <v>1800</v>
      </c>
    </row>
    <row r="101" spans="16:28" x14ac:dyDescent="0.3">
      <c r="P101" s="1" t="s">
        <v>88</v>
      </c>
      <c r="T101" s="38"/>
      <c r="U101" s="38"/>
      <c r="V101" s="38"/>
      <c r="W101" s="62" t="s">
        <v>136</v>
      </c>
      <c r="X101" s="63" t="s">
        <v>157</v>
      </c>
      <c r="Y101" s="63">
        <f>$U$24</f>
        <v>1800</v>
      </c>
      <c r="Z101" s="38"/>
      <c r="AA101" s="38" t="str">
        <f t="shared" si="10"/>
        <v>Mīkstie lapu kokiKv</v>
      </c>
      <c r="AB101" s="38">
        <f t="shared" si="11"/>
        <v>1800</v>
      </c>
    </row>
    <row r="102" spans="16:28" x14ac:dyDescent="0.3">
      <c r="P102" s="1" t="s">
        <v>89</v>
      </c>
      <c r="T102" s="38"/>
      <c r="U102" s="38"/>
      <c r="V102" s="38"/>
      <c r="W102" s="62" t="s">
        <v>137</v>
      </c>
      <c r="X102" s="63" t="s">
        <v>157</v>
      </c>
      <c r="Y102" s="63">
        <f>$U$25</f>
        <v>1500</v>
      </c>
      <c r="Z102" s="38"/>
      <c r="AA102" s="38" t="str">
        <f t="shared" si="10"/>
        <v>Cietie lapu kokiKv</v>
      </c>
      <c r="AB102" s="38">
        <f t="shared" si="11"/>
        <v>1500</v>
      </c>
    </row>
    <row r="103" spans="16:28" x14ac:dyDescent="0.3">
      <c r="P103" s="1" t="s">
        <v>90</v>
      </c>
      <c r="T103" s="38"/>
      <c r="U103" s="38"/>
      <c r="V103" s="38"/>
      <c r="W103" s="62" t="s">
        <v>124</v>
      </c>
      <c r="X103" s="63" t="s">
        <v>158</v>
      </c>
      <c r="Y103" s="63">
        <f>$U$22</f>
        <v>2400</v>
      </c>
      <c r="Z103" s="38"/>
      <c r="AA103" s="38" t="str">
        <f t="shared" si="10"/>
        <v>PriedeKm</v>
      </c>
      <c r="AB103" s="38">
        <f t="shared" si="11"/>
        <v>2400</v>
      </c>
    </row>
    <row r="104" spans="16:28" x14ac:dyDescent="0.3">
      <c r="P104" s="1" t="s">
        <v>91</v>
      </c>
      <c r="T104" s="38"/>
      <c r="U104" s="38"/>
      <c r="V104" s="38"/>
      <c r="W104" s="62" t="s">
        <v>125</v>
      </c>
      <c r="X104" s="63" t="s">
        <v>158</v>
      </c>
      <c r="Y104" s="63">
        <f>$U$23</f>
        <v>1800</v>
      </c>
      <c r="Z104" s="38"/>
      <c r="AA104" s="38" t="str">
        <f t="shared" si="10"/>
        <v>EgleKm</v>
      </c>
      <c r="AB104" s="38">
        <f t="shared" si="11"/>
        <v>1800</v>
      </c>
    </row>
    <row r="105" spans="16:28" x14ac:dyDescent="0.3">
      <c r="P105" s="40" t="s">
        <v>57</v>
      </c>
      <c r="T105" s="38"/>
      <c r="U105" s="38"/>
      <c r="V105" s="38"/>
      <c r="W105" s="62" t="s">
        <v>136</v>
      </c>
      <c r="X105" s="63" t="s">
        <v>158</v>
      </c>
      <c r="Y105" s="63">
        <f>$U$24</f>
        <v>1800</v>
      </c>
      <c r="Z105" s="38"/>
      <c r="AA105" s="38" t="str">
        <f t="shared" si="10"/>
        <v>Mīkstie lapu kokiKm</v>
      </c>
      <c r="AB105" s="38">
        <f t="shared" si="11"/>
        <v>1800</v>
      </c>
    </row>
    <row r="106" spans="16:28" x14ac:dyDescent="0.3">
      <c r="P106" s="1" t="s">
        <v>92</v>
      </c>
      <c r="T106" s="38"/>
      <c r="U106" s="38"/>
      <c r="V106" s="38"/>
      <c r="W106" s="62" t="s">
        <v>137</v>
      </c>
      <c r="X106" s="63" t="s">
        <v>158</v>
      </c>
      <c r="Y106" s="63">
        <f>$U$25</f>
        <v>1500</v>
      </c>
      <c r="Z106" s="38"/>
      <c r="AA106" s="38" t="str">
        <f t="shared" si="10"/>
        <v>Cietie lapu kokiKm</v>
      </c>
      <c r="AB106" s="38">
        <f t="shared" si="11"/>
        <v>1500</v>
      </c>
    </row>
    <row r="107" spans="16:28" x14ac:dyDescent="0.3">
      <c r="P107" s="1" t="s">
        <v>93</v>
      </c>
      <c r="T107" s="38"/>
      <c r="U107" s="38"/>
      <c r="V107" s="38"/>
      <c r="W107" s="62" t="s">
        <v>124</v>
      </c>
      <c r="X107" s="71" t="s">
        <v>159</v>
      </c>
      <c r="Y107" s="63">
        <f>$U$28</f>
        <v>2400</v>
      </c>
      <c r="Z107" s="38"/>
      <c r="AA107" s="38" t="str">
        <f t="shared" si="10"/>
        <v>PriedeKs</v>
      </c>
      <c r="AB107" s="38">
        <f t="shared" si="11"/>
        <v>2400</v>
      </c>
    </row>
    <row r="108" spans="16:28" x14ac:dyDescent="0.3">
      <c r="P108" s="1" t="s">
        <v>94</v>
      </c>
      <c r="T108" s="38"/>
      <c r="U108" s="38"/>
      <c r="V108" s="38"/>
      <c r="W108" s="62" t="s">
        <v>125</v>
      </c>
      <c r="X108" s="71" t="s">
        <v>159</v>
      </c>
      <c r="Y108" s="63">
        <f>$U$29</f>
        <v>2000</v>
      </c>
      <c r="Z108" s="38"/>
      <c r="AA108" s="38" t="str">
        <f t="shared" si="10"/>
        <v>EgleKs</v>
      </c>
      <c r="AB108" s="38">
        <f t="shared" si="11"/>
        <v>2000</v>
      </c>
    </row>
    <row r="109" spans="16:28" x14ac:dyDescent="0.3">
      <c r="P109" s="1" t="s">
        <v>95</v>
      </c>
      <c r="T109" s="38"/>
      <c r="U109" s="38"/>
      <c r="V109" s="38"/>
      <c r="W109" s="62" t="s">
        <v>136</v>
      </c>
      <c r="X109" s="71" t="s">
        <v>159</v>
      </c>
      <c r="Y109" s="63">
        <f>$U$30</f>
        <v>2000</v>
      </c>
      <c r="Z109" s="38"/>
      <c r="AA109" s="38" t="str">
        <f t="shared" si="10"/>
        <v>Mīkstie lapu kokiKs</v>
      </c>
      <c r="AB109" s="38">
        <f t="shared" si="11"/>
        <v>2000</v>
      </c>
    </row>
    <row r="110" spans="16:28" x14ac:dyDescent="0.3">
      <c r="P110" s="1" t="s">
        <v>96</v>
      </c>
      <c r="T110" s="38"/>
      <c r="U110" s="38"/>
      <c r="V110" s="38"/>
      <c r="W110" s="62" t="s">
        <v>137</v>
      </c>
      <c r="X110" s="71" t="s">
        <v>159</v>
      </c>
      <c r="Y110" s="63">
        <f>$U$31</f>
        <v>1500</v>
      </c>
      <c r="Z110" s="38"/>
      <c r="AA110" s="38" t="str">
        <f t="shared" si="10"/>
        <v>Cietie lapu kokiKs</v>
      </c>
      <c r="AB110" s="38">
        <f t="shared" si="11"/>
        <v>1500</v>
      </c>
    </row>
    <row r="111" spans="16:28" x14ac:dyDescent="0.3">
      <c r="P111" s="1" t="s">
        <v>97</v>
      </c>
      <c r="T111" s="38"/>
      <c r="U111" s="38"/>
      <c r="V111" s="38"/>
      <c r="W111" s="62" t="s">
        <v>124</v>
      </c>
      <c r="X111" s="71" t="s">
        <v>160</v>
      </c>
      <c r="Y111" s="63">
        <f>$U$28</f>
        <v>2400</v>
      </c>
      <c r="Z111" s="38"/>
      <c r="AA111" s="38" t="str">
        <f t="shared" si="10"/>
        <v>PriedeKp</v>
      </c>
      <c r="AB111" s="38">
        <f t="shared" si="11"/>
        <v>2400</v>
      </c>
    </row>
    <row r="112" spans="16:28" x14ac:dyDescent="0.3">
      <c r="P112" s="1" t="s">
        <v>98</v>
      </c>
      <c r="T112" s="38"/>
      <c r="U112" s="38"/>
      <c r="V112" s="38"/>
      <c r="W112" s="62" t="s">
        <v>125</v>
      </c>
      <c r="X112" s="71" t="s">
        <v>160</v>
      </c>
      <c r="Y112" s="63">
        <f>$U$29</f>
        <v>2000</v>
      </c>
      <c r="Z112" s="38"/>
      <c r="AA112" s="38" t="str">
        <f t="shared" si="10"/>
        <v>EgleKp</v>
      </c>
      <c r="AB112" s="38">
        <f t="shared" si="11"/>
        <v>2000</v>
      </c>
    </row>
    <row r="113" spans="16:28" x14ac:dyDescent="0.3">
      <c r="P113" s="1" t="s">
        <v>99</v>
      </c>
      <c r="T113" s="38"/>
      <c r="U113" s="38"/>
      <c r="V113" s="38"/>
      <c r="W113" s="62" t="s">
        <v>136</v>
      </c>
      <c r="X113" s="71" t="s">
        <v>160</v>
      </c>
      <c r="Y113" s="63">
        <f>$U$30</f>
        <v>2000</v>
      </c>
      <c r="Z113" s="38"/>
      <c r="AA113" s="38" t="str">
        <f t="shared" si="10"/>
        <v>Mīkstie lapu kokiKp</v>
      </c>
      <c r="AB113" s="38">
        <f t="shared" si="11"/>
        <v>2000</v>
      </c>
    </row>
    <row r="114" spans="16:28" x14ac:dyDescent="0.3">
      <c r="P114" s="40" t="s">
        <v>57</v>
      </c>
      <c r="T114" s="38"/>
      <c r="U114" s="38"/>
      <c r="V114" s="38"/>
      <c r="W114" s="62" t="s">
        <v>137</v>
      </c>
      <c r="X114" s="71" t="s">
        <v>160</v>
      </c>
      <c r="Y114" s="63">
        <f>$U$31</f>
        <v>1500</v>
      </c>
      <c r="Z114" s="38"/>
      <c r="AA114" s="38" t="str">
        <f t="shared" si="10"/>
        <v>Cietie lapu kokiKp</v>
      </c>
      <c r="AB114" s="38">
        <f t="shared" si="11"/>
        <v>1500</v>
      </c>
    </row>
    <row r="115" spans="16:28" x14ac:dyDescent="0.3">
      <c r="P115" s="1" t="s">
        <v>100</v>
      </c>
      <c r="T115" s="38"/>
      <c r="U115" s="38"/>
      <c r="V115" s="38"/>
      <c r="W115" s="38"/>
      <c r="X115" s="38"/>
      <c r="Y115" s="38"/>
      <c r="Z115" s="38"/>
      <c r="AA115" s="38"/>
      <c r="AB115" s="38"/>
    </row>
    <row r="116" spans="16:28" x14ac:dyDescent="0.3">
      <c r="P116" s="1" t="s">
        <v>101</v>
      </c>
      <c r="T116" s="38"/>
      <c r="U116" s="38"/>
      <c r="V116" s="38"/>
      <c r="W116" s="38"/>
      <c r="X116" s="38"/>
      <c r="Y116" s="38"/>
      <c r="Z116" s="38"/>
      <c r="AA116" s="38"/>
      <c r="AB116" s="38"/>
    </row>
    <row r="117" spans="16:28" x14ac:dyDescent="0.3">
      <c r="P117" s="1" t="s">
        <v>102</v>
      </c>
      <c r="T117" s="38"/>
      <c r="U117" s="38"/>
      <c r="V117" s="38"/>
      <c r="W117" s="38"/>
      <c r="X117" s="38"/>
      <c r="Y117" s="38"/>
      <c r="Z117" s="38"/>
      <c r="AA117" s="38"/>
      <c r="AB117" s="38"/>
    </row>
    <row r="118" spans="16:28" x14ac:dyDescent="0.3">
      <c r="P118" s="1" t="s">
        <v>103</v>
      </c>
      <c r="T118" s="38"/>
      <c r="U118" s="38"/>
      <c r="V118" s="38"/>
      <c r="W118" s="38"/>
      <c r="X118" s="38"/>
      <c r="Y118" s="38"/>
      <c r="Z118" s="38"/>
      <c r="AA118" s="38"/>
      <c r="AB118" s="38"/>
    </row>
    <row r="119" spans="16:28" x14ac:dyDescent="0.3">
      <c r="P119" s="1" t="s">
        <v>104</v>
      </c>
      <c r="T119" s="38"/>
      <c r="U119" s="38"/>
      <c r="V119" s="38"/>
      <c r="W119" s="38"/>
      <c r="X119" s="38"/>
      <c r="Y119" s="38"/>
      <c r="Z119" s="38"/>
      <c r="AA119" s="38"/>
      <c r="AB119" s="38"/>
    </row>
    <row r="120" spans="16:28" x14ac:dyDescent="0.3">
      <c r="P120" s="1" t="s">
        <v>105</v>
      </c>
      <c r="T120" s="38"/>
      <c r="U120" s="38"/>
      <c r="V120" s="38"/>
      <c r="W120" s="38"/>
      <c r="X120" s="38"/>
      <c r="Y120" s="38"/>
      <c r="Z120" s="38"/>
      <c r="AA120" s="38"/>
      <c r="AB120" s="38"/>
    </row>
    <row r="121" spans="16:28" x14ac:dyDescent="0.3">
      <c r="P121" s="1" t="s">
        <v>106</v>
      </c>
      <c r="T121" s="38"/>
      <c r="U121" s="38"/>
      <c r="V121" s="38"/>
      <c r="W121" s="38"/>
      <c r="X121" s="38"/>
      <c r="Y121" s="38"/>
      <c r="Z121" s="38"/>
      <c r="AA121" s="38"/>
      <c r="AB121" s="38"/>
    </row>
    <row r="122" spans="16:28" x14ac:dyDescent="0.3">
      <c r="P122" s="1" t="s">
        <v>107</v>
      </c>
      <c r="T122" s="38"/>
      <c r="U122" s="38"/>
      <c r="V122" s="38"/>
      <c r="W122" s="38"/>
      <c r="X122" s="38"/>
      <c r="Y122" s="38"/>
      <c r="Z122" s="38"/>
      <c r="AA122" s="38"/>
      <c r="AB122" s="38"/>
    </row>
    <row r="123" spans="16:28" x14ac:dyDescent="0.3">
      <c r="P123" s="40" t="s">
        <v>57</v>
      </c>
      <c r="T123" s="38"/>
      <c r="U123" s="38"/>
      <c r="V123" s="38"/>
      <c r="W123" s="38"/>
      <c r="X123" s="38"/>
      <c r="Y123" s="38"/>
      <c r="Z123" s="38"/>
      <c r="AA123" s="38"/>
      <c r="AB123" s="38"/>
    </row>
    <row r="124" spans="16:28" x14ac:dyDescent="0.3">
      <c r="P124" s="1" t="s">
        <v>108</v>
      </c>
      <c r="T124" s="38"/>
      <c r="U124" s="38"/>
      <c r="V124" s="38"/>
      <c r="W124" s="38"/>
      <c r="X124" s="38"/>
      <c r="Y124" s="38"/>
      <c r="Z124" s="38"/>
      <c r="AA124" s="38"/>
      <c r="AB124" s="38"/>
    </row>
    <row r="125" spans="16:28" x14ac:dyDescent="0.3">
      <c r="P125" s="1" t="s">
        <v>109</v>
      </c>
      <c r="T125" s="38"/>
      <c r="U125" s="38"/>
      <c r="V125" s="38"/>
      <c r="W125" s="38"/>
      <c r="X125" s="38"/>
      <c r="Y125" s="38"/>
      <c r="Z125" s="38"/>
      <c r="AA125" s="38"/>
      <c r="AB125" s="38"/>
    </row>
    <row r="126" spans="16:28" x14ac:dyDescent="0.3">
      <c r="P126" s="1" t="s">
        <v>110</v>
      </c>
      <c r="T126" s="38"/>
      <c r="U126" s="38"/>
      <c r="V126" s="38"/>
      <c r="W126" s="38"/>
      <c r="X126" s="38"/>
      <c r="Y126" s="38"/>
      <c r="Z126" s="38"/>
      <c r="AA126" s="38"/>
      <c r="AB126" s="38"/>
    </row>
    <row r="127" spans="16:28" x14ac:dyDescent="0.3">
      <c r="P127" s="1" t="s">
        <v>111</v>
      </c>
      <c r="T127" s="38"/>
      <c r="U127" s="38"/>
      <c r="V127" s="38"/>
      <c r="W127" s="38"/>
      <c r="X127" s="38"/>
      <c r="Y127" s="38"/>
      <c r="Z127" s="38"/>
      <c r="AA127" s="38"/>
      <c r="AB127" s="38"/>
    </row>
    <row r="128" spans="16:28" x14ac:dyDescent="0.3">
      <c r="P128" s="1" t="s">
        <v>70</v>
      </c>
      <c r="T128" s="38"/>
      <c r="U128" s="38"/>
      <c r="V128" s="38"/>
      <c r="W128" s="38"/>
      <c r="X128" s="38"/>
      <c r="Y128" s="38"/>
      <c r="Z128" s="38"/>
      <c r="AA128" s="38"/>
      <c r="AB128" s="38"/>
    </row>
    <row r="129" spans="16:28" x14ac:dyDescent="0.3">
      <c r="P129" s="1" t="s">
        <v>112</v>
      </c>
      <c r="T129" s="38"/>
      <c r="U129" s="38"/>
      <c r="V129" s="38"/>
      <c r="W129" s="38"/>
      <c r="X129" s="38"/>
      <c r="Y129" s="38"/>
      <c r="Z129" s="38"/>
      <c r="AA129" s="38"/>
      <c r="AB129" s="38"/>
    </row>
    <row r="130" spans="16:28" x14ac:dyDescent="0.3">
      <c r="P130" s="1" t="s">
        <v>113</v>
      </c>
      <c r="T130" s="38"/>
      <c r="U130" s="38"/>
      <c r="V130" s="38"/>
      <c r="W130" s="38"/>
      <c r="X130" s="38"/>
      <c r="Y130" s="38"/>
      <c r="Z130" s="38"/>
      <c r="AA130" s="38"/>
      <c r="AB130" s="38"/>
    </row>
    <row r="131" spans="16:28" x14ac:dyDescent="0.3">
      <c r="P131" s="1" t="s">
        <v>114</v>
      </c>
      <c r="T131" s="38"/>
      <c r="U131" s="38"/>
      <c r="V131" s="38"/>
      <c r="W131" s="38"/>
      <c r="X131" s="38"/>
      <c r="Y131" s="38"/>
      <c r="Z131" s="38"/>
      <c r="AA131" s="38"/>
      <c r="AB131" s="38"/>
    </row>
    <row r="132" spans="16:28" x14ac:dyDescent="0.3">
      <c r="P132" s="1" t="s">
        <v>115</v>
      </c>
      <c r="T132" s="38"/>
      <c r="U132" s="38"/>
      <c r="V132" s="38"/>
      <c r="W132" s="38"/>
      <c r="X132" s="38"/>
      <c r="Y132" s="38"/>
      <c r="Z132" s="38"/>
      <c r="AA132" s="38"/>
      <c r="AB132" s="38"/>
    </row>
    <row r="133" spans="16:28" x14ac:dyDescent="0.3">
      <c r="P133" s="40" t="s">
        <v>57</v>
      </c>
      <c r="T133" s="38"/>
      <c r="U133" s="38"/>
      <c r="V133" s="38"/>
      <c r="W133" s="38"/>
      <c r="X133" s="38"/>
      <c r="Y133" s="38"/>
      <c r="Z133" s="38"/>
      <c r="AA133" s="38"/>
      <c r="AB133" s="38"/>
    </row>
    <row r="134" spans="16:28" x14ac:dyDescent="0.3">
      <c r="P134" s="1" t="s">
        <v>116</v>
      </c>
      <c r="T134" s="38"/>
      <c r="U134" s="38"/>
      <c r="V134" s="38"/>
      <c r="W134" s="38"/>
      <c r="X134" s="38"/>
      <c r="Y134" s="38"/>
      <c r="Z134" s="38"/>
      <c r="AA134" s="38"/>
      <c r="AB134" s="38"/>
    </row>
    <row r="135" spans="16:28" x14ac:dyDescent="0.3">
      <c r="P135" s="1" t="s">
        <v>117</v>
      </c>
      <c r="T135" s="38"/>
      <c r="U135" s="38"/>
      <c r="V135" s="38"/>
      <c r="W135" s="38"/>
      <c r="X135" s="38"/>
      <c r="Y135" s="38"/>
      <c r="Z135" s="38"/>
      <c r="AA135" s="38"/>
      <c r="AB135" s="38"/>
    </row>
    <row r="136" spans="16:28" x14ac:dyDescent="0.3">
      <c r="P136" s="1" t="s">
        <v>118</v>
      </c>
      <c r="T136" s="38"/>
      <c r="U136" s="38"/>
      <c r="V136" s="38"/>
      <c r="W136" s="38"/>
      <c r="X136" s="38"/>
      <c r="Y136" s="38"/>
      <c r="Z136" s="38"/>
      <c r="AA136" s="38"/>
      <c r="AB136" s="38"/>
    </row>
    <row r="137" spans="16:28" x14ac:dyDescent="0.3">
      <c r="P137" s="1" t="s">
        <v>119</v>
      </c>
      <c r="T137" s="38"/>
      <c r="U137" s="38"/>
      <c r="V137" s="38"/>
      <c r="W137" s="38"/>
      <c r="X137" s="38"/>
      <c r="Y137" s="38"/>
      <c r="Z137" s="38"/>
      <c r="AA137" s="38"/>
      <c r="AB137" s="38"/>
    </row>
    <row r="138" spans="16:28" x14ac:dyDescent="0.3">
      <c r="P138" s="1" t="s">
        <v>120</v>
      </c>
      <c r="T138" s="38"/>
      <c r="U138" s="38"/>
      <c r="V138" s="38"/>
      <c r="W138" s="38"/>
      <c r="X138" s="38"/>
      <c r="Y138" s="38"/>
      <c r="Z138" s="38"/>
      <c r="AA138" s="38"/>
      <c r="AB138" s="38"/>
    </row>
    <row r="139" spans="16:28" x14ac:dyDescent="0.3">
      <c r="P139" s="1" t="s">
        <v>121</v>
      </c>
      <c r="T139" s="38"/>
      <c r="U139" s="38"/>
      <c r="V139" s="38"/>
      <c r="W139" s="38"/>
      <c r="X139" s="38"/>
      <c r="Y139" s="38"/>
      <c r="Z139" s="38"/>
      <c r="AA139" s="38"/>
      <c r="AB139" s="38"/>
    </row>
    <row r="140" spans="16:28" x14ac:dyDescent="0.3">
      <c r="P140" s="1" t="s">
        <v>122</v>
      </c>
      <c r="T140" s="38"/>
      <c r="U140" s="38"/>
      <c r="V140" s="38"/>
      <c r="W140" s="38"/>
      <c r="X140" s="38"/>
      <c r="Y140" s="38"/>
      <c r="Z140" s="38"/>
      <c r="AA140" s="38"/>
      <c r="AB140" s="38"/>
    </row>
    <row r="141" spans="16:28" x14ac:dyDescent="0.3">
      <c r="T141" s="38"/>
      <c r="U141" s="38"/>
      <c r="V141" s="38"/>
      <c r="W141" s="38"/>
      <c r="X141" s="38"/>
      <c r="Y141" s="38"/>
      <c r="Z141" s="38"/>
      <c r="AA141" s="38"/>
      <c r="AB141" s="38"/>
    </row>
    <row r="142" spans="16:28" x14ac:dyDescent="0.3">
      <c r="T142" s="38"/>
      <c r="U142" s="38"/>
      <c r="V142" s="38"/>
      <c r="W142" s="38"/>
      <c r="X142" s="38"/>
      <c r="Y142" s="38"/>
      <c r="Z142" s="38"/>
      <c r="AA142" s="38"/>
      <c r="AB142" s="38"/>
    </row>
    <row r="143" spans="16:28" x14ac:dyDescent="0.3">
      <c r="T143" s="38"/>
      <c r="U143" s="38"/>
      <c r="V143" s="38"/>
      <c r="W143" s="38"/>
      <c r="X143" s="38"/>
      <c r="Y143" s="38"/>
      <c r="Z143" s="38"/>
      <c r="AA143" s="38"/>
      <c r="AB143" s="38"/>
    </row>
    <row r="144" spans="16:28" x14ac:dyDescent="0.3">
      <c r="T144" s="38"/>
      <c r="U144" s="38"/>
      <c r="V144" s="38"/>
      <c r="W144" s="38"/>
      <c r="X144" s="38"/>
      <c r="Y144" s="38"/>
      <c r="Z144" s="38"/>
      <c r="AA144" s="38"/>
      <c r="AB144" s="38"/>
    </row>
    <row r="145" spans="20:28" x14ac:dyDescent="0.3">
      <c r="T145" s="38"/>
      <c r="U145" s="38"/>
      <c r="V145" s="38"/>
      <c r="W145" s="38"/>
      <c r="X145" s="38"/>
      <c r="Y145" s="38"/>
      <c r="Z145" s="38"/>
      <c r="AA145" s="38"/>
      <c r="AB145" s="38"/>
    </row>
    <row r="146" spans="20:28" x14ac:dyDescent="0.3">
      <c r="T146" s="38"/>
      <c r="U146" s="38"/>
      <c r="V146" s="38"/>
      <c r="W146" s="38"/>
      <c r="X146" s="38"/>
      <c r="Y146" s="38"/>
      <c r="Z146" s="38"/>
      <c r="AA146" s="38"/>
      <c r="AB146" s="38"/>
    </row>
    <row r="147" spans="20:28" x14ac:dyDescent="0.3">
      <c r="T147" s="38"/>
      <c r="U147" s="38"/>
      <c r="V147" s="38"/>
      <c r="W147" s="38"/>
      <c r="X147" s="38"/>
      <c r="Y147" s="38"/>
      <c r="Z147" s="38"/>
      <c r="AA147" s="38"/>
      <c r="AB147" s="38"/>
    </row>
    <row r="148" spans="20:28" x14ac:dyDescent="0.3">
      <c r="T148" s="38"/>
      <c r="U148" s="38"/>
      <c r="V148" s="38"/>
      <c r="W148" s="38"/>
      <c r="X148" s="38"/>
      <c r="Y148" s="38"/>
      <c r="Z148" s="38"/>
      <c r="AA148" s="38"/>
      <c r="AB148" s="38"/>
    </row>
    <row r="149" spans="20:28" x14ac:dyDescent="0.3">
      <c r="T149" s="38"/>
      <c r="U149" s="38"/>
      <c r="V149" s="38"/>
      <c r="W149" s="38"/>
      <c r="X149" s="38"/>
      <c r="Y149" s="38"/>
      <c r="Z149" s="38"/>
      <c r="AA149" s="38"/>
      <c r="AB149" s="38"/>
    </row>
    <row r="150" spans="20:28" x14ac:dyDescent="0.3">
      <c r="T150" s="38"/>
      <c r="U150" s="38"/>
      <c r="V150" s="38"/>
      <c r="W150" s="38"/>
      <c r="X150" s="38"/>
      <c r="Y150" s="38"/>
      <c r="Z150" s="38"/>
      <c r="AA150" s="38"/>
      <c r="AB150" s="38"/>
    </row>
    <row r="151" spans="20:28" x14ac:dyDescent="0.3">
      <c r="T151" s="38"/>
      <c r="U151" s="38"/>
      <c r="V151" s="38"/>
      <c r="W151" s="38"/>
      <c r="X151" s="38"/>
      <c r="Y151" s="38"/>
      <c r="Z151" s="38"/>
      <c r="AA151" s="38"/>
      <c r="AB151" s="38"/>
    </row>
    <row r="152" spans="20:28" x14ac:dyDescent="0.3">
      <c r="T152" s="38"/>
      <c r="U152" s="38"/>
      <c r="V152" s="38"/>
      <c r="W152" s="38"/>
      <c r="X152" s="38"/>
      <c r="Y152" s="38"/>
      <c r="Z152" s="38"/>
      <c r="AA152" s="38"/>
      <c r="AB152" s="38"/>
    </row>
    <row r="153" spans="20:28" x14ac:dyDescent="0.3">
      <c r="T153" s="38"/>
      <c r="U153" s="38"/>
      <c r="V153" s="38"/>
      <c r="W153" s="38"/>
      <c r="X153" s="38"/>
      <c r="Y153" s="38"/>
      <c r="Z153" s="38"/>
      <c r="AA153" s="38"/>
      <c r="AB153" s="38"/>
    </row>
    <row r="154" spans="20:28" x14ac:dyDescent="0.3">
      <c r="T154" s="38"/>
      <c r="U154" s="38"/>
      <c r="V154" s="38"/>
      <c r="W154" s="38"/>
      <c r="X154" s="38"/>
      <c r="Y154" s="38"/>
      <c r="Z154" s="38"/>
      <c r="AA154" s="38"/>
      <c r="AB154" s="38"/>
    </row>
    <row r="155" spans="20:28" x14ac:dyDescent="0.3">
      <c r="T155" s="38"/>
      <c r="U155" s="38"/>
      <c r="V155" s="38"/>
      <c r="W155" s="38"/>
      <c r="X155" s="38"/>
      <c r="Y155" s="38"/>
      <c r="Z155" s="38"/>
      <c r="AA155" s="38"/>
      <c r="AB155" s="38"/>
    </row>
    <row r="156" spans="20:28" x14ac:dyDescent="0.3">
      <c r="T156" s="38"/>
      <c r="U156" s="38"/>
      <c r="V156" s="38"/>
      <c r="W156" s="38"/>
      <c r="X156" s="38"/>
      <c r="Y156" s="38"/>
      <c r="Z156" s="38"/>
      <c r="AA156" s="38"/>
      <c r="AB156" s="38"/>
    </row>
    <row r="157" spans="20:28" x14ac:dyDescent="0.3">
      <c r="T157" s="38"/>
      <c r="U157" s="38"/>
      <c r="V157" s="38"/>
      <c r="W157" s="38"/>
      <c r="X157" s="38"/>
      <c r="Y157" s="38"/>
      <c r="Z157" s="38"/>
      <c r="AA157" s="38"/>
      <c r="AB157" s="38"/>
    </row>
    <row r="158" spans="20:28" x14ac:dyDescent="0.3">
      <c r="T158" s="38"/>
      <c r="U158" s="38"/>
      <c r="V158" s="38"/>
      <c r="W158" s="38"/>
      <c r="X158" s="38"/>
      <c r="Y158" s="38"/>
      <c r="Z158" s="38"/>
      <c r="AA158" s="38"/>
      <c r="AB158" s="38"/>
    </row>
    <row r="159" spans="20:28" x14ac:dyDescent="0.3">
      <c r="T159" s="38"/>
      <c r="U159" s="38"/>
      <c r="V159" s="38"/>
      <c r="W159" s="38"/>
      <c r="X159" s="38"/>
      <c r="Y159" s="38"/>
      <c r="Z159" s="38"/>
      <c r="AA159" s="38"/>
      <c r="AB159" s="38"/>
    </row>
    <row r="160" spans="20:28" x14ac:dyDescent="0.3">
      <c r="T160" s="38"/>
      <c r="U160" s="38"/>
      <c r="V160" s="38"/>
      <c r="W160" s="38"/>
      <c r="X160" s="38"/>
      <c r="Y160" s="38"/>
      <c r="Z160" s="38"/>
      <c r="AA160" s="38"/>
      <c r="AB160" s="38"/>
    </row>
    <row r="161" spans="20:28" x14ac:dyDescent="0.3">
      <c r="T161" s="38"/>
      <c r="U161" s="38"/>
      <c r="V161" s="38"/>
      <c r="W161" s="38"/>
      <c r="X161" s="38"/>
      <c r="Y161" s="38"/>
      <c r="Z161" s="38"/>
      <c r="AA161" s="38"/>
      <c r="AB161" s="38"/>
    </row>
    <row r="162" spans="20:28" x14ac:dyDescent="0.3">
      <c r="T162" s="38"/>
      <c r="U162" s="38"/>
      <c r="V162" s="38"/>
      <c r="W162" s="38"/>
      <c r="X162" s="38"/>
      <c r="Y162" s="38"/>
      <c r="Z162" s="38"/>
      <c r="AA162" s="38"/>
      <c r="AB162" s="38"/>
    </row>
    <row r="163" spans="20:28" x14ac:dyDescent="0.3">
      <c r="T163" s="38"/>
      <c r="U163" s="38"/>
      <c r="V163" s="38"/>
      <c r="W163" s="38"/>
      <c r="X163" s="38"/>
      <c r="Y163" s="38"/>
      <c r="Z163" s="38"/>
      <c r="AA163" s="38"/>
      <c r="AB163" s="38"/>
    </row>
    <row r="164" spans="20:28" x14ac:dyDescent="0.3">
      <c r="T164" s="38"/>
      <c r="U164" s="38"/>
      <c r="V164" s="38"/>
      <c r="W164" s="38"/>
      <c r="X164" s="38"/>
      <c r="Y164" s="38"/>
      <c r="Z164" s="38"/>
      <c r="AA164" s="38"/>
      <c r="AB164" s="38"/>
    </row>
    <row r="165" spans="20:28" x14ac:dyDescent="0.3">
      <c r="T165" s="38"/>
      <c r="U165" s="38"/>
      <c r="V165" s="38"/>
      <c r="W165" s="38"/>
      <c r="X165" s="38"/>
      <c r="Y165" s="38"/>
      <c r="Z165" s="38"/>
      <c r="AA165" s="38"/>
      <c r="AB165" s="38"/>
    </row>
    <row r="166" spans="20:28" x14ac:dyDescent="0.3">
      <c r="T166" s="38"/>
      <c r="U166" s="38"/>
      <c r="V166" s="38"/>
      <c r="W166" s="38"/>
      <c r="X166" s="38"/>
      <c r="Y166" s="38"/>
      <c r="Z166" s="38"/>
      <c r="AA166" s="38"/>
      <c r="AB166" s="38"/>
    </row>
    <row r="167" spans="20:28" x14ac:dyDescent="0.3">
      <c r="T167" s="38"/>
      <c r="U167" s="38"/>
      <c r="V167" s="38"/>
      <c r="W167" s="38"/>
      <c r="X167" s="38"/>
      <c r="Y167" s="38"/>
      <c r="Z167" s="38"/>
      <c r="AA167" s="38"/>
      <c r="AB167" s="38"/>
    </row>
    <row r="168" spans="20:28" x14ac:dyDescent="0.3">
      <c r="T168" s="38"/>
      <c r="U168" s="38"/>
      <c r="V168" s="38"/>
      <c r="W168" s="38"/>
      <c r="X168" s="38"/>
      <c r="Y168" s="38"/>
      <c r="Z168" s="38"/>
      <c r="AA168" s="38"/>
      <c r="AB168" s="38"/>
    </row>
    <row r="169" spans="20:28" x14ac:dyDescent="0.3">
      <c r="T169" s="38"/>
      <c r="U169" s="38"/>
      <c r="V169" s="38"/>
      <c r="W169" s="38"/>
      <c r="X169" s="38"/>
      <c r="Y169" s="38"/>
      <c r="Z169" s="38"/>
      <c r="AA169" s="38"/>
      <c r="AB169" s="38"/>
    </row>
    <row r="170" spans="20:28" x14ac:dyDescent="0.3">
      <c r="T170" s="38"/>
      <c r="U170" s="38"/>
      <c r="V170" s="38"/>
      <c r="W170" s="38"/>
      <c r="X170" s="38"/>
      <c r="Y170" s="38"/>
      <c r="Z170" s="38"/>
      <c r="AA170" s="38"/>
      <c r="AB170" s="38"/>
    </row>
    <row r="171" spans="20:28" x14ac:dyDescent="0.3">
      <c r="T171" s="38"/>
      <c r="U171" s="38"/>
      <c r="V171" s="38"/>
      <c r="W171" s="38"/>
      <c r="X171" s="38"/>
      <c r="Y171" s="38"/>
      <c r="Z171" s="38"/>
      <c r="AA171" s="38"/>
      <c r="AB171" s="38"/>
    </row>
    <row r="172" spans="20:28" x14ac:dyDescent="0.3">
      <c r="T172" s="38"/>
      <c r="U172" s="38"/>
      <c r="V172" s="38"/>
      <c r="W172" s="38"/>
      <c r="X172" s="38"/>
      <c r="Y172" s="38"/>
      <c r="Z172" s="38"/>
      <c r="AA172" s="38"/>
      <c r="AB172" s="38"/>
    </row>
    <row r="173" spans="20:28" x14ac:dyDescent="0.3">
      <c r="T173" s="38"/>
      <c r="U173" s="38"/>
      <c r="V173" s="38"/>
      <c r="W173" s="38"/>
      <c r="X173" s="38"/>
      <c r="Y173" s="38"/>
      <c r="Z173" s="38"/>
      <c r="AA173" s="38"/>
      <c r="AB173" s="38"/>
    </row>
    <row r="174" spans="20:28" x14ac:dyDescent="0.3">
      <c r="T174" s="38"/>
      <c r="U174" s="38"/>
      <c r="V174" s="38"/>
      <c r="W174" s="38"/>
      <c r="X174" s="38"/>
      <c r="Y174" s="38"/>
      <c r="Z174" s="38"/>
      <c r="AA174" s="38"/>
      <c r="AB174" s="38"/>
    </row>
    <row r="175" spans="20:28" x14ac:dyDescent="0.3">
      <c r="T175" s="38"/>
      <c r="U175" s="38"/>
      <c r="V175" s="38"/>
      <c r="W175" s="38"/>
      <c r="X175" s="38"/>
      <c r="Y175" s="38"/>
      <c r="Z175" s="38"/>
      <c r="AA175" s="38"/>
      <c r="AB175" s="38"/>
    </row>
    <row r="176" spans="20:28" x14ac:dyDescent="0.3">
      <c r="T176" s="38"/>
      <c r="U176" s="38"/>
      <c r="V176" s="38"/>
      <c r="W176" s="38"/>
      <c r="X176" s="38"/>
      <c r="Y176" s="38"/>
      <c r="Z176" s="38"/>
      <c r="AA176" s="38"/>
      <c r="AB176" s="38"/>
    </row>
    <row r="177" spans="20:28" x14ac:dyDescent="0.3">
      <c r="T177" s="38"/>
      <c r="U177" s="38"/>
      <c r="V177" s="38"/>
      <c r="W177" s="38"/>
      <c r="X177" s="38"/>
      <c r="Y177" s="38"/>
      <c r="Z177" s="38"/>
      <c r="AA177" s="38"/>
      <c r="AB177" s="38"/>
    </row>
    <row r="178" spans="20:28" x14ac:dyDescent="0.3">
      <c r="T178" s="38"/>
      <c r="U178" s="38"/>
      <c r="V178" s="38"/>
      <c r="W178" s="38"/>
      <c r="X178" s="38"/>
      <c r="Y178" s="38"/>
      <c r="Z178" s="38"/>
      <c r="AA178" s="38"/>
      <c r="AB178" s="38"/>
    </row>
    <row r="179" spans="20:28" x14ac:dyDescent="0.3">
      <c r="T179" s="38"/>
      <c r="U179" s="38"/>
      <c r="V179" s="38"/>
      <c r="W179" s="38"/>
      <c r="X179" s="38"/>
      <c r="Y179" s="38"/>
      <c r="Z179" s="38"/>
      <c r="AA179" s="38"/>
      <c r="AB179" s="38"/>
    </row>
    <row r="180" spans="20:28" x14ac:dyDescent="0.3">
      <c r="T180" s="38"/>
      <c r="U180" s="38"/>
      <c r="V180" s="38"/>
      <c r="W180" s="38"/>
      <c r="X180" s="38"/>
      <c r="Y180" s="38"/>
      <c r="Z180" s="38"/>
      <c r="AA180" s="38"/>
      <c r="AB180" s="38"/>
    </row>
    <row r="181" spans="20:28" x14ac:dyDescent="0.3">
      <c r="T181" s="38"/>
      <c r="U181" s="38"/>
      <c r="V181" s="38"/>
      <c r="W181" s="38"/>
      <c r="X181" s="38"/>
      <c r="Y181" s="38"/>
      <c r="Z181" s="38"/>
      <c r="AA181" s="38"/>
      <c r="AB181" s="38"/>
    </row>
    <row r="182" spans="20:28" x14ac:dyDescent="0.3">
      <c r="T182" s="38"/>
      <c r="U182" s="38"/>
      <c r="V182" s="38"/>
      <c r="W182" s="38"/>
      <c r="X182" s="38"/>
      <c r="Y182" s="38"/>
      <c r="Z182" s="38"/>
      <c r="AA182" s="38"/>
      <c r="AB182" s="38"/>
    </row>
    <row r="183" spans="20:28" x14ac:dyDescent="0.3">
      <c r="T183" s="38"/>
      <c r="U183" s="38"/>
      <c r="V183" s="38"/>
      <c r="W183" s="38"/>
      <c r="X183" s="38"/>
      <c r="Y183" s="38"/>
      <c r="Z183" s="38"/>
      <c r="AA183" s="38"/>
      <c r="AB183" s="38"/>
    </row>
    <row r="184" spans="20:28" x14ac:dyDescent="0.3">
      <c r="T184" s="38"/>
      <c r="U184" s="38"/>
      <c r="V184" s="38"/>
      <c r="W184" s="38"/>
      <c r="X184" s="38"/>
      <c r="Y184" s="38"/>
      <c r="Z184" s="38"/>
      <c r="AA184" s="38"/>
      <c r="AB184" s="38"/>
    </row>
    <row r="185" spans="20:28" x14ac:dyDescent="0.3">
      <c r="T185" s="38"/>
      <c r="U185" s="38"/>
      <c r="V185" s="38"/>
      <c r="W185" s="38"/>
      <c r="X185" s="38"/>
      <c r="Y185" s="38"/>
      <c r="Z185" s="38"/>
      <c r="AA185" s="38"/>
      <c r="AB185" s="38"/>
    </row>
    <row r="186" spans="20:28" x14ac:dyDescent="0.3">
      <c r="T186" s="38"/>
      <c r="U186" s="38"/>
      <c r="V186" s="38"/>
      <c r="W186" s="38"/>
      <c r="X186" s="38"/>
      <c r="Y186" s="38"/>
      <c r="Z186" s="38"/>
      <c r="AA186" s="38"/>
      <c r="AB186" s="38"/>
    </row>
    <row r="187" spans="20:28" x14ac:dyDescent="0.3">
      <c r="T187" s="38"/>
      <c r="U187" s="38"/>
      <c r="V187" s="38"/>
      <c r="W187" s="38"/>
      <c r="X187" s="38"/>
      <c r="Y187" s="38"/>
      <c r="Z187" s="38"/>
      <c r="AA187" s="38"/>
      <c r="AB187" s="38"/>
    </row>
    <row r="188" spans="20:28" x14ac:dyDescent="0.3">
      <c r="T188" s="38"/>
      <c r="U188" s="38"/>
      <c r="V188" s="38"/>
      <c r="W188" s="38"/>
      <c r="X188" s="38"/>
      <c r="Y188" s="38"/>
      <c r="Z188" s="38"/>
      <c r="AA188" s="38"/>
      <c r="AB188" s="38"/>
    </row>
    <row r="189" spans="20:28" x14ac:dyDescent="0.3">
      <c r="T189" s="38"/>
      <c r="U189" s="38"/>
      <c r="V189" s="38"/>
      <c r="W189" s="38"/>
      <c r="X189" s="38"/>
      <c r="Y189" s="38"/>
      <c r="Z189" s="38"/>
      <c r="AA189" s="38"/>
      <c r="AB189" s="38"/>
    </row>
    <row r="190" spans="20:28" x14ac:dyDescent="0.3">
      <c r="T190" s="38"/>
      <c r="U190" s="38"/>
      <c r="V190" s="38"/>
      <c r="W190" s="38"/>
      <c r="X190" s="38"/>
      <c r="Y190" s="38"/>
      <c r="Z190" s="38"/>
      <c r="AA190" s="38"/>
      <c r="AB190" s="38"/>
    </row>
    <row r="191" spans="20:28" x14ac:dyDescent="0.3">
      <c r="T191" s="38"/>
      <c r="U191" s="38"/>
      <c r="V191" s="38"/>
      <c r="W191" s="38"/>
      <c r="X191" s="38"/>
      <c r="Y191" s="38"/>
      <c r="Z191" s="38"/>
      <c r="AA191" s="38"/>
      <c r="AB191" s="38"/>
    </row>
    <row r="192" spans="20:28" x14ac:dyDescent="0.3">
      <c r="T192" s="38"/>
      <c r="U192" s="38"/>
      <c r="V192" s="38"/>
      <c r="W192" s="38"/>
      <c r="X192" s="38"/>
      <c r="Y192" s="38"/>
      <c r="Z192" s="38"/>
      <c r="AA192" s="38"/>
      <c r="AB192" s="38"/>
    </row>
    <row r="193" spans="20:28" x14ac:dyDescent="0.3">
      <c r="T193" s="38"/>
      <c r="U193" s="38"/>
      <c r="V193" s="38"/>
      <c r="W193" s="38"/>
      <c r="X193" s="38"/>
      <c r="Y193" s="38"/>
      <c r="Z193" s="38"/>
      <c r="AA193" s="38"/>
      <c r="AB193" s="38"/>
    </row>
    <row r="194" spans="20:28" x14ac:dyDescent="0.3">
      <c r="T194" s="38"/>
      <c r="U194" s="38"/>
      <c r="V194" s="38"/>
      <c r="W194" s="38"/>
      <c r="X194" s="38"/>
      <c r="Y194" s="38"/>
      <c r="Z194" s="38"/>
      <c r="AA194" s="38"/>
      <c r="AB194" s="38"/>
    </row>
    <row r="195" spans="20:28" x14ac:dyDescent="0.3">
      <c r="T195" s="38"/>
      <c r="U195" s="38"/>
      <c r="V195" s="38"/>
      <c r="W195" s="38"/>
      <c r="X195" s="38"/>
      <c r="Y195" s="38"/>
      <c r="Z195" s="38"/>
      <c r="AA195" s="38"/>
      <c r="AB195" s="38"/>
    </row>
    <row r="196" spans="20:28" x14ac:dyDescent="0.3">
      <c r="T196" s="38"/>
      <c r="U196" s="38"/>
      <c r="V196" s="38"/>
      <c r="W196" s="38"/>
      <c r="X196" s="38"/>
      <c r="Y196" s="38"/>
      <c r="Z196" s="38"/>
      <c r="AA196" s="38"/>
      <c r="AB196" s="38"/>
    </row>
    <row r="197" spans="20:28" x14ac:dyDescent="0.3">
      <c r="T197" s="38"/>
      <c r="U197" s="38"/>
      <c r="V197" s="38"/>
      <c r="W197" s="38"/>
      <c r="X197" s="38"/>
      <c r="Y197" s="38"/>
      <c r="Z197" s="38"/>
      <c r="AA197" s="38"/>
      <c r="AB197" s="38"/>
    </row>
    <row r="198" spans="20:28" x14ac:dyDescent="0.3">
      <c r="T198" s="38"/>
      <c r="U198" s="38"/>
      <c r="V198" s="38"/>
      <c r="W198" s="38"/>
      <c r="X198" s="38"/>
      <c r="Y198" s="38"/>
      <c r="Z198" s="38"/>
      <c r="AA198" s="38"/>
      <c r="AB198" s="38"/>
    </row>
    <row r="199" spans="20:28" x14ac:dyDescent="0.3">
      <c r="T199" s="38"/>
      <c r="U199" s="38"/>
      <c r="V199" s="38"/>
      <c r="W199" s="38"/>
      <c r="X199" s="38"/>
      <c r="Y199" s="38"/>
      <c r="Z199" s="38"/>
      <c r="AA199" s="38"/>
      <c r="AB199" s="38"/>
    </row>
    <row r="200" spans="20:28" x14ac:dyDescent="0.3">
      <c r="T200" s="38"/>
      <c r="U200" s="38"/>
      <c r="V200" s="38"/>
      <c r="W200" s="38"/>
      <c r="X200" s="38"/>
      <c r="Y200" s="38"/>
      <c r="Z200" s="38"/>
      <c r="AA200" s="38"/>
      <c r="AB200" s="38"/>
    </row>
    <row r="201" spans="20:28" x14ac:dyDescent="0.3">
      <c r="T201" s="38"/>
      <c r="U201" s="38"/>
      <c r="V201" s="38"/>
      <c r="W201" s="38"/>
      <c r="X201" s="38"/>
      <c r="Y201" s="38"/>
      <c r="Z201" s="38"/>
      <c r="AA201" s="38"/>
      <c r="AB201" s="38"/>
    </row>
    <row r="202" spans="20:28" x14ac:dyDescent="0.3">
      <c r="T202" s="38"/>
      <c r="U202" s="38"/>
      <c r="V202" s="38"/>
      <c r="W202" s="38"/>
      <c r="X202" s="38"/>
      <c r="Y202" s="38"/>
      <c r="Z202" s="38"/>
      <c r="AA202" s="38"/>
      <c r="AB202" s="38"/>
    </row>
    <row r="203" spans="20:28" x14ac:dyDescent="0.3">
      <c r="T203" s="38"/>
      <c r="U203" s="38"/>
      <c r="V203" s="38"/>
      <c r="W203" s="38"/>
      <c r="X203" s="38"/>
      <c r="Y203" s="38"/>
      <c r="Z203" s="38"/>
      <c r="AA203" s="38"/>
      <c r="AB203" s="38"/>
    </row>
    <row r="204" spans="20:28" x14ac:dyDescent="0.3">
      <c r="T204" s="38"/>
      <c r="U204" s="38"/>
      <c r="V204" s="38"/>
      <c r="W204" s="38"/>
      <c r="X204" s="38"/>
      <c r="Y204" s="38"/>
      <c r="Z204" s="38"/>
      <c r="AA204" s="38"/>
      <c r="AB204" s="38"/>
    </row>
    <row r="205" spans="20:28" x14ac:dyDescent="0.3">
      <c r="T205" s="38"/>
      <c r="U205" s="38"/>
      <c r="V205" s="38"/>
      <c r="W205" s="38"/>
      <c r="X205" s="38"/>
      <c r="Y205" s="38"/>
      <c r="Z205" s="38"/>
      <c r="AA205" s="38"/>
      <c r="AB205" s="38"/>
    </row>
    <row r="206" spans="20:28" x14ac:dyDescent="0.3">
      <c r="T206" s="38"/>
      <c r="U206" s="38"/>
      <c r="V206" s="38"/>
      <c r="W206" s="38"/>
      <c r="X206" s="38"/>
      <c r="Y206" s="38"/>
      <c r="Z206" s="38"/>
      <c r="AA206" s="38"/>
      <c r="AB206" s="38"/>
    </row>
    <row r="207" spans="20:28" x14ac:dyDescent="0.3">
      <c r="T207" s="38"/>
      <c r="U207" s="38"/>
      <c r="V207" s="38"/>
      <c r="W207" s="38"/>
      <c r="X207" s="38"/>
      <c r="Y207" s="38"/>
      <c r="Z207" s="38"/>
      <c r="AA207" s="38"/>
      <c r="AB207" s="38"/>
    </row>
  </sheetData>
  <sheetProtection algorithmName="SHA-512" hashValue="y5bGJ16kYfn3yY2BOqDa+XHOY++Rb/PEhPWfvJOq/X5RC8cPw8N1xru6o14m4aMUBGt8Z+/9lJ9LuhUpJSXXmw==" saltValue="82JslRRzss0qglu0aYKJjQ==" spinCount="100000" sheet="1" objects="1" scenarios="1"/>
  <customSheetViews>
    <customSheetView guid="{3C572304-A08E-4923-8BBC-7CBAB666442B}" fitToPage="1">
      <selection activeCell="A19" sqref="A19:XFD19"/>
      <pageMargins left="0.25" right="0.25" top="0.75" bottom="0.75" header="0.3" footer="0.3"/>
      <pageSetup paperSize="9" scale="63" orientation="portrait" r:id="rId1"/>
    </customSheetView>
  </customSheetViews>
  <mergeCells count="62">
    <mergeCell ref="A49:M49"/>
    <mergeCell ref="D45:G45"/>
    <mergeCell ref="I45:K45"/>
    <mergeCell ref="B47:M47"/>
    <mergeCell ref="K42:M42"/>
    <mergeCell ref="K43:M43"/>
    <mergeCell ref="A45:B45"/>
    <mergeCell ref="A46:L46"/>
    <mergeCell ref="A48:M48"/>
    <mergeCell ref="A44:M44"/>
    <mergeCell ref="E7:J7"/>
    <mergeCell ref="K7:M7"/>
    <mergeCell ref="A9:B9"/>
    <mergeCell ref="C9:D9"/>
    <mergeCell ref="A11:B11"/>
    <mergeCell ref="C11:D11"/>
    <mergeCell ref="E9:J9"/>
    <mergeCell ref="K9:M9"/>
    <mergeCell ref="F53:F56"/>
    <mergeCell ref="P55:Q55"/>
    <mergeCell ref="B53:C53"/>
    <mergeCell ref="B54:C54"/>
    <mergeCell ref="B55:C55"/>
    <mergeCell ref="B56:C56"/>
    <mergeCell ref="D53:E56"/>
    <mergeCell ref="P31:Q31"/>
    <mergeCell ref="P32:Q32"/>
    <mergeCell ref="A38:B38"/>
    <mergeCell ref="E38:I38"/>
    <mergeCell ref="K38:L38"/>
    <mergeCell ref="J40:K40"/>
    <mergeCell ref="L40:M40"/>
    <mergeCell ref="K41:M41"/>
    <mergeCell ref="C7:D7"/>
    <mergeCell ref="A50:M50"/>
    <mergeCell ref="E12:J12"/>
    <mergeCell ref="A20:M20"/>
    <mergeCell ref="A21:A23"/>
    <mergeCell ref="B22:D22"/>
    <mergeCell ref="E22:G22"/>
    <mergeCell ref="H22:J22"/>
    <mergeCell ref="A19:E19"/>
    <mergeCell ref="H18:M18"/>
    <mergeCell ref="C18:F18"/>
    <mergeCell ref="B21:J21"/>
    <mergeCell ref="K21:M22"/>
    <mergeCell ref="E58:L58"/>
    <mergeCell ref="F5:J5"/>
    <mergeCell ref="G52:H52"/>
    <mergeCell ref="I56:M56"/>
    <mergeCell ref="A1:M1"/>
    <mergeCell ref="A2:D2"/>
    <mergeCell ref="H2:M2"/>
    <mergeCell ref="A3:B3"/>
    <mergeCell ref="C3:D3"/>
    <mergeCell ref="E3:J3"/>
    <mergeCell ref="K3:M3"/>
    <mergeCell ref="A13:M13"/>
    <mergeCell ref="A5:B5"/>
    <mergeCell ref="C5:D5"/>
    <mergeCell ref="K5:M5"/>
    <mergeCell ref="A7:B7"/>
  </mergeCells>
  <conditionalFormatting sqref="B58">
    <cfRule type="cellIs" dxfId="21" priority="1" operator="greaterThan">
      <formula>1</formula>
    </cfRule>
    <cfRule type="cellIs" dxfId="20" priority="2" operator="lessThan">
      <formula>1.001</formula>
    </cfRule>
    <cfRule type="cellIs" dxfId="19" priority="3" operator="lessThan">
      <formula>"1,001"</formula>
    </cfRule>
    <cfRule type="cellIs" dxfId="18" priority="4" operator="lessThan">
      <formula>"1,001"</formula>
    </cfRule>
    <cfRule type="cellIs" dxfId="17" priority="5" operator="lessThan">
      <formula>"1,001"</formula>
    </cfRule>
    <cfRule type="cellIs" dxfId="16" priority="6" operator="lessThan">
      <formula>1</formula>
    </cfRule>
    <cfRule type="cellIs" dxfId="15" priority="7" operator="greaterThan">
      <formula>1</formula>
    </cfRule>
    <cfRule type="cellIs" dxfId="14" priority="8" operator="greaterThan">
      <formula>$T$60</formula>
    </cfRule>
  </conditionalFormatting>
  <conditionalFormatting sqref="C40">
    <cfRule type="cellIs" dxfId="13" priority="16" operator="lessThan">
      <formula>$O$41</formula>
    </cfRule>
    <cfRule type="cellIs" dxfId="12" priority="17" operator="greaterThanOrEqual">
      <formula>$O$41</formula>
    </cfRule>
  </conditionalFormatting>
  <conditionalFormatting sqref="E5">
    <cfRule type="expression" dxfId="11" priority="21">
      <formula>IF($E$5="Nepareizs iecirknis",TRUE,FALSE)</formula>
    </cfRule>
    <cfRule type="expression" dxfId="10" priority="22">
      <formula>IF($E$5=0,TRUE,FALSE)</formula>
    </cfRule>
  </conditionalFormatting>
  <conditionalFormatting sqref="E40">
    <cfRule type="cellIs" dxfId="9" priority="14" operator="greaterThan">
      <formula>$O$41</formula>
    </cfRule>
    <cfRule type="cellIs" dxfId="8" priority="15" operator="lessThanOrEqual">
      <formula>$O$41</formula>
    </cfRule>
  </conditionalFormatting>
  <conditionalFormatting sqref="F53:F56">
    <cfRule type="cellIs" dxfId="7" priority="26" operator="between">
      <formula>#REF!</formula>
      <formula>$Q$56</formula>
    </cfRule>
  </conditionalFormatting>
  <conditionalFormatting sqref="G40">
    <cfRule type="cellIs" dxfId="6" priority="12" operator="greaterThan">
      <formula>$O$41</formula>
    </cfRule>
    <cfRule type="cellIs" dxfId="5" priority="13" operator="lessThanOrEqual">
      <formula>$O$41</formula>
    </cfRule>
  </conditionalFormatting>
  <conditionalFormatting sqref="I40">
    <cfRule type="cellIs" dxfId="4" priority="10" operator="lessThanOrEqual">
      <formula>$O$41</formula>
    </cfRule>
    <cfRule type="cellIs" dxfId="3" priority="11" operator="greaterThan">
      <formula>$O$41</formula>
    </cfRule>
  </conditionalFormatting>
  <conditionalFormatting sqref="L40">
    <cfRule type="cellIs" dxfId="2" priority="18" operator="between">
      <formula>$P$27</formula>
      <formula>$P$28</formula>
    </cfRule>
    <cfRule type="cellIs" dxfId="1" priority="19" operator="greaterThan">
      <formula>$P$28</formula>
    </cfRule>
    <cfRule type="cellIs" dxfId="0" priority="20" operator="lessThan">
      <formula>$P$27</formula>
    </cfRule>
  </conditionalFormatting>
  <dataValidations count="8">
    <dataValidation type="list" allowBlank="1" showInputMessage="1" showErrorMessage="1" sqref="B54:C54" xr:uid="{00000000-0002-0000-0000-000000000000}">
      <formula1>$P$55:$Q$55</formula1>
    </dataValidation>
    <dataValidation type="list" allowBlank="1" showInputMessage="1" showErrorMessage="1" sqref="C3:D3" xr:uid="{75181D4B-E70E-41D9-A24E-6D3E3E46038D}">
      <formula1>$P$58:$P$65</formula1>
    </dataValidation>
    <dataValidation type="list" allowBlank="1" showInputMessage="1" showErrorMessage="1" sqref="C5:D5" xr:uid="{60AF7987-7261-4210-9747-DB09A5FCD03E}">
      <formula1>INDIRECT($C$3)</formula1>
    </dataValidation>
    <dataValidation type="list" allowBlank="1" showInputMessage="1" showErrorMessage="1" sqref="B15" xr:uid="{9DE3EE34-B11E-4915-A863-9B7CF70E2556}">
      <formula1>$T$22:$T$25</formula1>
    </dataValidation>
    <dataValidation type="list" allowBlank="1" showInputMessage="1" showErrorMessage="1" sqref="K9:M9" xr:uid="{E2F9ACAF-C480-492E-BAE7-FEC221F2C612}">
      <formula1>$S$21:$S$43</formula1>
    </dataValidation>
    <dataValidation type="list" allowBlank="1" showInputMessage="1" showErrorMessage="1" sqref="C45" xr:uid="{2BCAE034-FA28-4546-8DC1-4B374302B861}">
      <formula1>$P$43:$P$44</formula1>
    </dataValidation>
    <dataValidation type="list" allowBlank="1" showInputMessage="1" showErrorMessage="1" sqref="H45" xr:uid="{8D14A830-C563-41D2-981F-D08062CF2FFB}">
      <formula1>$P$47:$P$48</formula1>
    </dataValidation>
    <dataValidation type="list" allowBlank="1" showInputMessage="1" showErrorMessage="1" sqref="L45" xr:uid="{FED5D3D6-342E-4DCA-869E-4CB6D1381DC9}">
      <formula1>$P$51:$P$52</formula1>
    </dataValidation>
  </dataValidations>
  <pageMargins left="0.23622047244094491" right="0.23622047244094491" top="0.74803149606299213" bottom="0.74803149606299213" header="0.31496062992125984" footer="0.31496062992125984"/>
  <pageSetup paperSize="9" scale="2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35" zoomScale="130" zoomScaleNormal="130" workbookViewId="0">
      <selection activeCell="N48" sqref="N48"/>
    </sheetView>
  </sheetViews>
  <sheetFormatPr defaultRowHeight="14.4" x14ac:dyDescent="0.3"/>
  <sheetData/>
  <sheetProtection algorithmName="SHA-512" hashValue="tyU74x+2N8E7VHOHp/gHIgrB2o4Fr5MVY3VmHbVmoYuhPb48n08y9sn9wpzt/VAosdZJMQOhQEllY8rt1tOJVg==" saltValue="YyvyqCJx+nm4gcVx20QyYQ==" spinCount="100000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elektroniskā</vt:lpstr>
      <vt:lpstr>instrukcija</vt:lpstr>
      <vt:lpstr>_7.2._paraksts</vt:lpstr>
      <vt:lpstr>Austrumvidzemes</vt:lpstr>
      <vt:lpstr>Dienvidkurzemes</vt:lpstr>
      <vt:lpstr>Dienvidlatgales</vt:lpstr>
      <vt:lpstr>Rietumvidzemes</vt:lpstr>
      <vt:lpstr>Vidusdaugavas</vt:lpstr>
      <vt:lpstr>Zemgales</vt:lpstr>
      <vt:lpstr>Ziemeļkurzemes</vt:lpstr>
      <vt:lpstr>Ziemeļlatgales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 Katrevičs</dc:creator>
  <cp:lastModifiedBy>Ilze Birkmane</cp:lastModifiedBy>
  <cp:lastPrinted>2024-03-27T09:15:38Z</cp:lastPrinted>
  <dcterms:created xsi:type="dcterms:W3CDTF">2014-10-08T10:35:42Z</dcterms:created>
  <dcterms:modified xsi:type="dcterms:W3CDTF">2024-04-05T11:30:39Z</dcterms:modified>
</cp:coreProperties>
</file>