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itamelnace\Work Folders\Līgumu pielikumi\2020.gads\"/>
    </mc:Choice>
  </mc:AlternateContent>
  <xr:revisionPtr revIDLastSave="0" documentId="8_{DB56E61F-4534-4657-AA74-A21BCE301B2A}" xr6:coauthVersionLast="44" xr6:coauthVersionMax="44" xr10:uidLastSave="{00000000-0000-0000-0000-000000000000}"/>
  <bookViews>
    <workbookView xWindow="4065" yWindow="1950" windowWidth="21600" windowHeight="12360" xr2:uid="{00000000-000D-0000-FFFF-FFFF00000000}"/>
  </bookViews>
  <sheets>
    <sheet name="elektroniskā versija" sheetId="1" r:id="rId1"/>
    <sheet name="Ar roku aizpildamā versija" sheetId="2" r:id="rId2"/>
    <sheet name="Instrukcija" sheetId="3" r:id="rId3"/>
  </sheets>
  <definedNames>
    <definedName name="Austrumvidzemes">'elektroniskā versija'!$AM$62:$AM$69</definedName>
    <definedName name="Dienvidkurzemes">'elektroniskā versija'!$AM$71:$AM$81</definedName>
    <definedName name="Dienvidlatgales">'elektroniskā versija'!$AM$83:$AM$89</definedName>
    <definedName name="_xlnm.Print_Area" localSheetId="0">'elektroniskā versija'!$A$1:$R$53</definedName>
    <definedName name="OLE_LINK3" localSheetId="2">Instrukcija!$A$1</definedName>
    <definedName name="OLE_LINK6" localSheetId="2">Instrukcija!$A$1</definedName>
    <definedName name="Reģions">'elektroniskā versija'!$AQ$47:$AQ$56</definedName>
    <definedName name="Rietumvidzemes">'elektroniskā versija'!$AM$91:$AM$98</definedName>
    <definedName name="Vidusdaugavas">'elektroniskā versija'!$AM$100:$AM$107</definedName>
    <definedName name="Zemgales">'elektroniskā versija'!$AM$109:$AM$116</definedName>
    <definedName name="Ziemeļkurzemes">'elektroniskā versija'!$AM$118:$AM$126</definedName>
    <definedName name="Ziemeļlatgales">'elektroniskā versija'!$AM$128:$AM$134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2" l="1"/>
  <c r="D5" i="1" l="1"/>
  <c r="R23" i="1" l="1"/>
  <c r="R17" i="1" l="1"/>
  <c r="R18" i="1" l="1"/>
  <c r="R19" i="1"/>
  <c r="R20" i="1"/>
  <c r="R21" i="1"/>
  <c r="R22" i="1"/>
  <c r="R24" i="1"/>
  <c r="R25" i="1"/>
  <c r="R26" i="1"/>
  <c r="R27" i="1"/>
  <c r="R28" i="1"/>
  <c r="R29" i="1"/>
  <c r="R30" i="1"/>
  <c r="R31" i="1"/>
  <c r="C32" i="1"/>
  <c r="C33" i="1" s="1"/>
  <c r="D32" i="1"/>
  <c r="E32" i="1"/>
  <c r="E33" i="1" s="1"/>
  <c r="F32" i="1"/>
  <c r="G32" i="1"/>
  <c r="G33" i="1" s="1"/>
  <c r="H32" i="1"/>
  <c r="I32" i="1"/>
  <c r="I33" i="1" s="1"/>
  <c r="J32" i="1"/>
  <c r="K32" i="1"/>
  <c r="K33" i="1" s="1"/>
  <c r="L32" i="1"/>
  <c r="M32" i="1"/>
  <c r="M33" i="1" s="1"/>
  <c r="N32" i="1"/>
  <c r="O32" i="1"/>
  <c r="O33" i="1" s="1"/>
  <c r="P32" i="1"/>
  <c r="Q32" i="1"/>
  <c r="Q33" i="1" s="1"/>
  <c r="B32" i="1"/>
  <c r="B35" i="1" l="1"/>
  <c r="U33" i="1"/>
  <c r="U34" i="1" s="1"/>
  <c r="O35" i="1" s="1"/>
  <c r="R32" i="1"/>
  <c r="F35" i="1" l="1"/>
  <c r="M35" i="1" s="1"/>
  <c r="R35" i="1"/>
  <c r="U29" i="1" s="1"/>
  <c r="N39" i="1" l="1"/>
  <c r="B39" i="1"/>
</calcChain>
</file>

<file path=xl/sharedStrings.xml><?xml version="1.0" encoding="utf-8"?>
<sst xmlns="http://schemas.openxmlformats.org/spreadsheetml/2006/main" count="299" uniqueCount="201">
  <si>
    <t>3.1. Parauglaukuma Nr.</t>
  </si>
  <si>
    <t>3.3. Koku skaits, gab.</t>
  </si>
  <si>
    <t>3.4. Aug- stums, m</t>
  </si>
  <si>
    <t>3. KVALITĀTES MĒRIJUMI</t>
  </si>
  <si>
    <t xml:space="preserve">                       2.DARBA APRAKSTS</t>
  </si>
  <si>
    <t xml:space="preserve">      1. VIETAS APRAKSTS</t>
  </si>
  <si>
    <t>Vārds Uzvārds</t>
  </si>
  <si>
    <t xml:space="preserve">paraksts </t>
  </si>
  <si>
    <t>datums</t>
  </si>
  <si>
    <t>tel.</t>
  </si>
  <si>
    <t>Priede</t>
  </si>
  <si>
    <t>3.2.Koku suga</t>
  </si>
  <si>
    <t>Egle</t>
  </si>
  <si>
    <t>Bērzs</t>
  </si>
  <si>
    <t>Apse</t>
  </si>
  <si>
    <t>Melnalksnis</t>
  </si>
  <si>
    <t>Baltalksnis</t>
  </si>
  <si>
    <t>3.9. Vid. koku skaits vienā parauglaukumā, gab.</t>
  </si>
  <si>
    <t>3.10. Reizinājuma koef. koku skaita noteikšanai platībā</t>
  </si>
  <si>
    <t>3.11. Koku skaits uz 1ha, gab.</t>
  </si>
  <si>
    <t>Ozols u.c. cieto l.k. suga</t>
  </si>
  <si>
    <t>Cita mīksto l.k. suga</t>
  </si>
  <si>
    <t>atbilst darba izpildes kvalitātes prasībām, ja koku skaits ir intervālā no -100 līdz +300 kokiem</t>
  </si>
  <si>
    <t>1.3. Kvartālu apg.</t>
  </si>
  <si>
    <t>1.4. Kvartāls</t>
  </si>
  <si>
    <t>1.5. Nogabals/a.nog</t>
  </si>
  <si>
    <t>3.7. Koku vidējais augstums, m</t>
  </si>
  <si>
    <t>Valdošā suga</t>
  </si>
  <si>
    <t>Augstums</t>
  </si>
  <si>
    <t>3.6. Kopā: Σ =</t>
  </si>
  <si>
    <t>3.8. Parauglaukumu skaits, gab.</t>
  </si>
  <si>
    <t>3.5. Koku skaits kopā, gab.</t>
  </si>
  <si>
    <t>4. DARBA VĒRTĒJUMS</t>
  </si>
  <si>
    <t>6. PĀRBAUDES VEICĒJS:</t>
  </si>
  <si>
    <r>
      <rPr>
        <b/>
        <i/>
        <sz val="10"/>
        <color theme="1"/>
        <rFont val="Times New Roman"/>
        <family val="1"/>
        <charset val="186"/>
      </rPr>
      <t>*</t>
    </r>
    <r>
      <rPr>
        <i/>
        <sz val="10"/>
        <color theme="1"/>
        <rFont val="Times New Roman"/>
        <family val="1"/>
        <charset val="186"/>
      </rPr>
      <t xml:space="preserve"> - obligāti paskaidrot vērtējuma iemeslus piezīmēs</t>
    </r>
  </si>
  <si>
    <t>5.PIEZĪMES/NEPIECIEŠAMĀS DARBĪBAS:</t>
  </si>
  <si>
    <t>4.2. Atbilstoši prasībām</t>
  </si>
  <si>
    <r>
      <t>4.3. Atbilstoši prasībām ar piezīmēm</t>
    </r>
    <r>
      <rPr>
        <b/>
        <sz val="10"/>
        <color theme="1"/>
        <rFont val="Times New Roman"/>
        <family val="1"/>
        <charset val="186"/>
      </rPr>
      <t>*</t>
    </r>
  </si>
  <si>
    <r>
      <t>4.4. Neatbilstoši prasībām</t>
    </r>
    <r>
      <rPr>
        <b/>
        <sz val="10"/>
        <color theme="1"/>
        <rFont val="Times New Roman"/>
        <family val="1"/>
        <charset val="186"/>
      </rPr>
      <t>*</t>
    </r>
  </si>
  <si>
    <t>1.1. Reģions</t>
  </si>
  <si>
    <t xml:space="preserve">     2.2.Apjoms,  ha</t>
  </si>
  <si>
    <t xml:space="preserve">     2.1.Darba veids</t>
  </si>
  <si>
    <t>3.12. Valdošā koku suga</t>
  </si>
  <si>
    <t>3.13. Valdošās koku sugas vid.augstums, m</t>
  </si>
  <si>
    <t>Austrumvidzemes</t>
  </si>
  <si>
    <t>Dienvidkurzemes</t>
  </si>
  <si>
    <t>Dienvidlatgales</t>
  </si>
  <si>
    <t>Rietumvidzemes</t>
  </si>
  <si>
    <t>Vidusdaugavas</t>
  </si>
  <si>
    <t>Zemgales</t>
  </si>
  <si>
    <t>Ziemeļkurzemes</t>
  </si>
  <si>
    <t>Ziemeļlatgales</t>
  </si>
  <si>
    <t>iecirkņa nosaukums</t>
  </si>
  <si>
    <t>Ērģemes iecirknis</t>
  </si>
  <si>
    <t>22121</t>
  </si>
  <si>
    <t>Strenču iecirknis</t>
  </si>
  <si>
    <t>22122</t>
  </si>
  <si>
    <t>Silvas iecirknis</t>
  </si>
  <si>
    <t>22123</t>
  </si>
  <si>
    <t>Sikšņu iecirknis</t>
  </si>
  <si>
    <t>22124</t>
  </si>
  <si>
    <t>Melnupes iecirknis</t>
  </si>
  <si>
    <t>22125</t>
  </si>
  <si>
    <t>Mālupes iecirknis</t>
  </si>
  <si>
    <t>22126</t>
  </si>
  <si>
    <t>Lejasciema iecirknis</t>
  </si>
  <si>
    <t>22127</t>
  </si>
  <si>
    <t>Pededzes iecirknis</t>
  </si>
  <si>
    <t>22128</t>
  </si>
  <si>
    <t>Alsungas iecirknis</t>
  </si>
  <si>
    <t>22221</t>
  </si>
  <si>
    <t>Rendas iecirknis</t>
  </si>
  <si>
    <t>22222</t>
  </si>
  <si>
    <t>Akmensraga iecirknis</t>
  </si>
  <si>
    <t>22223</t>
  </si>
  <si>
    <t>Apriķu iecirknis</t>
  </si>
  <si>
    <t>22224</t>
  </si>
  <si>
    <t>Ventas iecirknis</t>
  </si>
  <si>
    <t>22225</t>
  </si>
  <si>
    <t>Remtes iecirknis</t>
  </si>
  <si>
    <t>22226</t>
  </si>
  <si>
    <t>Grobiņas iecirknis</t>
  </si>
  <si>
    <t>22227</t>
  </si>
  <si>
    <t>Krīvukalna iecirknis</t>
  </si>
  <si>
    <t>22228</t>
  </si>
  <si>
    <t>Pampāļu iecirknis</t>
  </si>
  <si>
    <t>22229</t>
  </si>
  <si>
    <t>Zvārdes iecirknis</t>
  </si>
  <si>
    <t>22230</t>
  </si>
  <si>
    <t>Nīcas iecirknis</t>
  </si>
  <si>
    <t>22231</t>
  </si>
  <si>
    <t>Viesītes iecirknis</t>
  </si>
  <si>
    <t>22321</t>
  </si>
  <si>
    <t>Ābeļu iecirknis</t>
  </si>
  <si>
    <t>22322</t>
  </si>
  <si>
    <t>Preiļu iecirknis</t>
  </si>
  <si>
    <t>22323</t>
  </si>
  <si>
    <t>Aknīstes iecirknis</t>
  </si>
  <si>
    <t>22324</t>
  </si>
  <si>
    <t>Nīcgales iecirknis</t>
  </si>
  <si>
    <t>22325</t>
  </si>
  <si>
    <t>Krāslavas iecirknis</t>
  </si>
  <si>
    <t>22326</t>
  </si>
  <si>
    <t>Sventes iecirknis</t>
  </si>
  <si>
    <t>22327</t>
  </si>
  <si>
    <t>Salacgrīvas iecirknis</t>
  </si>
  <si>
    <t>22421</t>
  </si>
  <si>
    <t>Rūjienas iecirknis</t>
  </si>
  <si>
    <t>22422</t>
  </si>
  <si>
    <t>Piejūras iecirknis</t>
  </si>
  <si>
    <t>22423</t>
  </si>
  <si>
    <t>Limbažu iecirknis</t>
  </si>
  <si>
    <t>22424</t>
  </si>
  <si>
    <t>Valmieras iecirknis</t>
  </si>
  <si>
    <t>22425</t>
  </si>
  <si>
    <t>Ropažu iecirknis</t>
  </si>
  <si>
    <t>22426</t>
  </si>
  <si>
    <t>Vēru iecirknis</t>
  </si>
  <si>
    <t>22427</t>
  </si>
  <si>
    <t>Piebalgas iecirknis</t>
  </si>
  <si>
    <t>22428</t>
  </si>
  <si>
    <t>Ogres iecirknis</t>
  </si>
  <si>
    <t>22521</t>
  </si>
  <si>
    <t>Kokneses iecirknis</t>
  </si>
  <si>
    <t>22522</t>
  </si>
  <si>
    <t>Skaistkalnes iecirknis</t>
  </si>
  <si>
    <t>22523</t>
  </si>
  <si>
    <t>Jaunjelgavas iecirknis</t>
  </si>
  <si>
    <t>22524</t>
  </si>
  <si>
    <t>Seces iecirknis</t>
  </si>
  <si>
    <t>22525</t>
  </si>
  <si>
    <t>Vecumnieku iecirknis</t>
  </si>
  <si>
    <t>22526</t>
  </si>
  <si>
    <t>Bauskas iecirknis</t>
  </si>
  <si>
    <t>22527</t>
  </si>
  <si>
    <t>Ērberģes iecirknis</t>
  </si>
  <si>
    <t>22528</t>
  </si>
  <si>
    <t>Engures iecirknis</t>
  </si>
  <si>
    <t>22621</t>
  </si>
  <si>
    <t>Kandavas iecirknis</t>
  </si>
  <si>
    <t>22622</t>
  </si>
  <si>
    <t>Misas iecirknis</t>
  </si>
  <si>
    <t>22623</t>
  </si>
  <si>
    <t>Dobeles iecirknis</t>
  </si>
  <si>
    <t>22624</t>
  </si>
  <si>
    <t>Īles iecirknis</t>
  </si>
  <si>
    <t>22625</t>
  </si>
  <si>
    <t>Tērvetes iecirknis</t>
  </si>
  <si>
    <t>22626</t>
  </si>
  <si>
    <t>Līvbērzes iecirknis</t>
  </si>
  <si>
    <t>22627</t>
  </si>
  <si>
    <t>Klīves iecirknis</t>
  </si>
  <si>
    <t>22628</t>
  </si>
  <si>
    <t>Grīņu iecirknis</t>
  </si>
  <si>
    <t>22721</t>
  </si>
  <si>
    <t>Zilokalnu iecirknis</t>
  </si>
  <si>
    <t>22722</t>
  </si>
  <si>
    <t>Rindas iecirknis</t>
  </si>
  <si>
    <t>22723</t>
  </si>
  <si>
    <t>Raķupes iecirknis</t>
  </si>
  <si>
    <t>22724</t>
  </si>
  <si>
    <t>22725</t>
  </si>
  <si>
    <t>Mētru iecirknis</t>
  </si>
  <si>
    <t>22726</t>
  </si>
  <si>
    <t>Vanemas iecirknis</t>
  </si>
  <si>
    <t>22727</t>
  </si>
  <si>
    <t>Mērsraga iecirknis</t>
  </si>
  <si>
    <t>22728</t>
  </si>
  <si>
    <t>Usmas iecirknis</t>
  </si>
  <si>
    <t>22729</t>
  </si>
  <si>
    <t>Madonas iecirknis</t>
  </si>
  <si>
    <t>22821</t>
  </si>
  <si>
    <t>Lubānas iecirknis</t>
  </si>
  <si>
    <t>22822</t>
  </si>
  <si>
    <t>Žīguru iecirknis</t>
  </si>
  <si>
    <t>22823</t>
  </si>
  <si>
    <t>Balvu iecirknis</t>
  </si>
  <si>
    <t>22824</t>
  </si>
  <si>
    <t>Rēzeknes iecirknis</t>
  </si>
  <si>
    <t>22825</t>
  </si>
  <si>
    <t>Kārsavas iecirknis</t>
  </si>
  <si>
    <t>22826</t>
  </si>
  <si>
    <t>Ludzas iecirknis</t>
  </si>
  <si>
    <t>22827</t>
  </si>
  <si>
    <t>Reģions</t>
  </si>
  <si>
    <t>2.3.Pēdējā jaunaudžu kopšana</t>
  </si>
  <si>
    <t>Jā</t>
  </si>
  <si>
    <t>Nē</t>
  </si>
  <si>
    <t>atbilst darba izpildes kvalitātes prasībām, ja koku skaits ir intervālā no -100 līdz +100 kokiem</t>
  </si>
  <si>
    <t>4.1.1. Koku skaita intervāls</t>
  </si>
  <si>
    <t>4.1.2. Koku skaita intervāls pie pēdējās Jaunaudžu kopšanas</t>
  </si>
  <si>
    <t xml:space="preserve"> - Atbilst koku skaita intervālam 4.1.1.</t>
  </si>
  <si>
    <t xml:space="preserve"> - Atbilst koku skaita intervālam 4.1.2.</t>
  </si>
  <si>
    <t xml:space="preserve">     2.4. Darba uzdevumā norādītā Mērķa suga</t>
  </si>
  <si>
    <t xml:space="preserve">     2.5. Līgumpartneris</t>
  </si>
  <si>
    <t xml:space="preserve"> </t>
  </si>
  <si>
    <t>Paškontroles akts jaunaudžu kopšanā</t>
  </si>
  <si>
    <t>DIGP</t>
  </si>
  <si>
    <t>7. LĪGUMPARTNERIS IEROSINA MAINĪT DIGP UZ:</t>
  </si>
  <si>
    <t>1.2. Iecirknis</t>
  </si>
  <si>
    <t>Jaunaudžu kopšana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</si>
</sst>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i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" fontId="6" fillId="3" borderId="40" xfId="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vertical="center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left" vertical="center"/>
      <protection hidden="1"/>
    </xf>
    <xf numFmtId="0" fontId="10" fillId="2" borderId="5" xfId="0" applyFont="1" applyFill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1" fontId="2" fillId="0" borderId="24" xfId="0" applyNumberFormat="1" applyFont="1" applyBorder="1" applyAlignment="1" applyProtection="1">
      <alignment horizontal="center" vertic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1" fontId="2" fillId="0" borderId="39" xfId="0" applyNumberFormat="1" applyFont="1" applyBorder="1" applyAlignment="1" applyProtection="1">
      <alignment horizontal="center" vertical="center" wrapText="1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2" fontId="2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Protection="1"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2" fillId="0" borderId="0" xfId="0" applyFont="1" applyFill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2" fontId="2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4" fillId="0" borderId="0" xfId="0" applyFont="1" applyProtection="1">
      <protection hidden="1"/>
    </xf>
    <xf numFmtId="49" fontId="0" fillId="0" borderId="44" xfId="0" applyNumberFormat="1" applyBorder="1" applyAlignment="1" applyProtection="1">
      <alignment horizontal="left"/>
      <protection hidden="1"/>
    </xf>
    <xf numFmtId="49" fontId="0" fillId="0" borderId="45" xfId="0" applyNumberFormat="1" applyBorder="1" applyAlignment="1" applyProtection="1">
      <alignment horizontal="left"/>
      <protection hidden="1"/>
    </xf>
    <xf numFmtId="1" fontId="6" fillId="6" borderId="4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" fontId="14" fillId="0" borderId="30" xfId="0" applyNumberFormat="1" applyFont="1" applyBorder="1" applyAlignment="1" applyProtection="1">
      <alignment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29" xfId="0" applyFont="1" applyBorder="1" applyAlignment="1" applyProtection="1">
      <alignment horizontal="right" vertical="center" wrapText="1"/>
      <protection hidden="1"/>
    </xf>
    <xf numFmtId="1" fontId="14" fillId="0" borderId="30" xfId="0" applyNumberFormat="1" applyFont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top" wrapText="1"/>
      <protection hidden="1"/>
    </xf>
    <xf numFmtId="0" fontId="2" fillId="0" borderId="22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1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6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43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7" borderId="31" xfId="0" applyFont="1" applyFill="1" applyBorder="1" applyAlignment="1" applyProtection="1">
      <alignment horizontal="center" vertical="center" wrapText="1"/>
      <protection locked="0"/>
    </xf>
    <xf numFmtId="0" fontId="4" fillId="7" borderId="32" xfId="0" applyFont="1" applyFill="1" applyBorder="1" applyAlignment="1" applyProtection="1">
      <alignment horizontal="center" vertical="center" wrapText="1"/>
      <protection locked="0"/>
    </xf>
    <xf numFmtId="0" fontId="4" fillId="7" borderId="3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29" xfId="0" applyFont="1" applyBorder="1" applyAlignment="1" applyProtection="1">
      <alignment horizontal="right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right" vertical="center" wrapText="1" indent="1"/>
      <protection hidden="1"/>
    </xf>
    <xf numFmtId="0" fontId="12" fillId="0" borderId="29" xfId="0" applyFont="1" applyBorder="1" applyAlignment="1" applyProtection="1">
      <alignment horizontal="right" vertical="center" wrapText="1" indent="1"/>
      <protection hidden="1"/>
    </xf>
    <xf numFmtId="1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1" fontId="6" fillId="6" borderId="8" xfId="0" applyNumberFormat="1" applyFont="1" applyFill="1" applyBorder="1" applyAlignment="1" applyProtection="1">
      <alignment horizontal="center" vertical="center" wrapText="1"/>
      <protection hidden="1"/>
    </xf>
    <xf numFmtId="1" fontId="6" fillId="6" borderId="46" xfId="0" applyNumberFormat="1" applyFont="1" applyFill="1" applyBorder="1" applyAlignment="1" applyProtection="1">
      <alignment horizontal="center" vertical="center" wrapText="1"/>
      <protection hidden="1"/>
    </xf>
    <xf numFmtId="1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4" fillId="7" borderId="31" xfId="0" applyFont="1" applyFill="1" applyBorder="1" applyAlignment="1" applyProtection="1">
      <alignment horizontal="center" vertical="center" wrapText="1"/>
    </xf>
    <xf numFmtId="0" fontId="4" fillId="7" borderId="32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</cellXfs>
  <cellStyles count="1">
    <cellStyle name="Parasts" xfId="0" builtinId="0"/>
  </cellStyles>
  <dxfs count="10">
    <dxf>
      <fill>
        <patternFill>
          <bgColor theme="0"/>
        </patternFill>
      </fill>
    </dxf>
    <dxf>
      <fill>
        <patternFill>
          <bgColor theme="4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6" tint="0.39994506668294322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6" tint="0.39994506668294322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142875</xdr:colOff>
      <xdr:row>54</xdr:row>
      <xdr:rowOff>114300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2DD704D2-E8A7-4455-AF5B-DBB394B2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48475" cy="1040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4"/>
  <sheetViews>
    <sheetView tabSelected="1" workbookViewId="0">
      <selection activeCell="AY3" sqref="AY3"/>
    </sheetView>
  </sheetViews>
  <sheetFormatPr defaultColWidth="9.140625" defaultRowHeight="12.75" outlineLevelCol="1" x14ac:dyDescent="0.25"/>
  <cols>
    <col min="1" max="1" width="16.7109375" style="11" customWidth="1"/>
    <col min="2" max="2" width="9.140625" style="11" customWidth="1"/>
    <col min="3" max="3" width="8.85546875" style="11" customWidth="1"/>
    <col min="4" max="18" width="7.7109375" style="11" customWidth="1"/>
    <col min="19" max="19" width="6.7109375" style="11" customWidth="1"/>
    <col min="20" max="20" width="17" style="11" hidden="1" customWidth="1" outlineLevel="1"/>
    <col min="21" max="21" width="5.42578125" style="11" hidden="1" customWidth="1" outlineLevel="1"/>
    <col min="22" max="22" width="7" style="11" hidden="1" customWidth="1" outlineLevel="1"/>
    <col min="23" max="35" width="4.42578125" style="11" hidden="1" customWidth="1" outlineLevel="1"/>
    <col min="36" max="49" width="9.140625" style="41" hidden="1" customWidth="1" outlineLevel="1"/>
    <col min="50" max="50" width="9.140625" style="11" hidden="1" customWidth="1" outlineLevel="1"/>
    <col min="51" max="51" width="9.140625" style="11" collapsed="1"/>
    <col min="52" max="16384" width="9.140625" style="11"/>
  </cols>
  <sheetData>
    <row r="1" spans="1:36" ht="19.5" customHeight="1" x14ac:dyDescent="0.25">
      <c r="A1" s="126" t="s">
        <v>196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36" ht="18" customHeight="1" thickBot="1" x14ac:dyDescent="0.3">
      <c r="A2" s="129" t="s">
        <v>5</v>
      </c>
      <c r="B2" s="129"/>
      <c r="C2" s="129"/>
      <c r="D2" s="67"/>
      <c r="E2" s="67"/>
      <c r="F2" s="67"/>
      <c r="G2" s="67"/>
      <c r="H2" s="67"/>
      <c r="I2" s="67"/>
      <c r="J2" s="67"/>
      <c r="K2" s="67"/>
      <c r="L2" s="127" t="s">
        <v>4</v>
      </c>
      <c r="M2" s="127"/>
      <c r="N2" s="127"/>
      <c r="O2" s="127"/>
      <c r="P2" s="127"/>
      <c r="Q2" s="127"/>
      <c r="R2" s="127"/>
    </row>
    <row r="3" spans="1:36" ht="19.5" customHeight="1" thickBot="1" x14ac:dyDescent="0.3">
      <c r="A3" s="92" t="s">
        <v>39</v>
      </c>
      <c r="B3" s="130"/>
      <c r="C3" s="131"/>
      <c r="D3" s="73"/>
      <c r="E3" s="71"/>
      <c r="F3" s="71"/>
      <c r="G3" s="71"/>
      <c r="H3" s="71"/>
      <c r="I3" s="71"/>
      <c r="J3" s="71"/>
      <c r="K3" s="71"/>
      <c r="L3" s="71"/>
      <c r="M3" s="98" t="s">
        <v>41</v>
      </c>
      <c r="N3" s="98"/>
      <c r="O3" s="99"/>
      <c r="P3" s="102" t="s">
        <v>200</v>
      </c>
      <c r="Q3" s="103"/>
      <c r="R3" s="104"/>
    </row>
    <row r="4" spans="1:36" ht="6" customHeight="1" thickBot="1" x14ac:dyDescent="0.3">
      <c r="A4" s="92"/>
      <c r="B4" s="90"/>
      <c r="C4" s="90"/>
      <c r="D4" s="73"/>
      <c r="E4" s="12"/>
      <c r="F4" s="92"/>
      <c r="G4" s="12"/>
      <c r="H4" s="12"/>
      <c r="I4" s="12"/>
      <c r="J4" s="12"/>
      <c r="K4" s="12"/>
      <c r="L4" s="12"/>
      <c r="M4" s="12"/>
      <c r="N4" s="12"/>
      <c r="O4" s="12"/>
    </row>
    <row r="5" spans="1:36" ht="19.5" customHeight="1" thickBot="1" x14ac:dyDescent="0.3">
      <c r="A5" s="96" t="s">
        <v>199</v>
      </c>
      <c r="B5" s="132"/>
      <c r="C5" s="133"/>
      <c r="D5" s="100" t="str">
        <f>IFERROR(IF(B3="Austrumvidzemes",VLOOKUP(B5,$AM$62:$AN$69,2,0),IF(B3="Dienvidkurzemes",VLOOKUP(B5,$AM$71:$AN$81,2,0),IF(B3="Dienvidlatgales",VLOOKUP(B5,$AM$83:$AN$89,2,0),IF(B3="Rietumvidzemes",VLOOKUP(B5,$AM$91:$AN$98,2,0),IF(B3="Vidusdaugavas",VLOOKUP(B5,$AM$100:$AN$107,2,0),IF(B3="Zemgales",VLOOKUP(B5,$AM$109:$AN$116,2,0),IF(B3="Ziemeļkurzemes",VLOOKUP(B5,$AM$118:$AN$126,2,0),VLOOKUP(B5,$AM$128:$AN$134,2,0)))))))),"Nepareizs iecirknis")</f>
        <v>Nepareizs iecirknis</v>
      </c>
      <c r="E5" s="101"/>
      <c r="F5" s="101"/>
      <c r="G5" s="71"/>
      <c r="H5" s="71"/>
      <c r="I5" s="71"/>
      <c r="J5" s="71"/>
      <c r="K5" s="71"/>
      <c r="L5" s="71"/>
      <c r="M5" s="98" t="s">
        <v>40</v>
      </c>
      <c r="N5" s="98"/>
      <c r="O5" s="99"/>
      <c r="P5" s="143"/>
      <c r="Q5" s="144"/>
      <c r="R5" s="145"/>
      <c r="AJ5" s="41" t="s">
        <v>195</v>
      </c>
    </row>
    <row r="6" spans="1:36" ht="6" customHeight="1" thickBot="1" x14ac:dyDescent="0.3">
      <c r="A6" s="92"/>
      <c r="B6" s="90"/>
      <c r="C6" s="90"/>
      <c r="D6" s="92"/>
      <c r="E6" s="92"/>
      <c r="F6" s="92"/>
      <c r="G6" s="12"/>
      <c r="H6" s="12"/>
      <c r="I6" s="12"/>
      <c r="J6" s="12"/>
      <c r="K6" s="12"/>
      <c r="L6" s="12"/>
      <c r="M6" s="12"/>
      <c r="N6" s="12"/>
      <c r="O6" s="12"/>
      <c r="P6" s="44"/>
      <c r="Q6" s="44"/>
      <c r="R6" s="44"/>
    </row>
    <row r="7" spans="1:36" ht="19.5" customHeight="1" thickBot="1" x14ac:dyDescent="0.3">
      <c r="A7" s="92" t="s">
        <v>23</v>
      </c>
      <c r="B7" s="102"/>
      <c r="C7" s="104"/>
      <c r="D7" s="72"/>
      <c r="E7" s="71"/>
      <c r="F7" s="71"/>
      <c r="G7" s="71"/>
      <c r="H7" s="71"/>
      <c r="I7" s="71"/>
      <c r="J7" s="157" t="s">
        <v>185</v>
      </c>
      <c r="K7" s="157"/>
      <c r="L7" s="157"/>
      <c r="M7" s="157"/>
      <c r="N7" s="157"/>
      <c r="O7" s="158"/>
      <c r="P7" s="151"/>
      <c r="Q7" s="152"/>
      <c r="R7" s="153"/>
    </row>
    <row r="8" spans="1:36" ht="6" customHeight="1" thickBot="1" x14ac:dyDescent="0.3">
      <c r="A8" s="92"/>
      <c r="B8" s="90"/>
      <c r="C8" s="90"/>
      <c r="D8" s="92"/>
      <c r="E8" s="92"/>
      <c r="F8" s="92"/>
      <c r="G8" s="12"/>
      <c r="H8" s="12"/>
      <c r="I8" s="12"/>
      <c r="J8" s="12"/>
      <c r="K8" s="12"/>
      <c r="L8" s="12"/>
      <c r="M8" s="12"/>
      <c r="N8" s="12"/>
      <c r="O8" s="12"/>
      <c r="P8" s="44"/>
      <c r="Q8" s="44"/>
      <c r="R8" s="44"/>
    </row>
    <row r="9" spans="1:36" ht="19.5" customHeight="1" thickBot="1" x14ac:dyDescent="0.3">
      <c r="A9" s="92" t="s">
        <v>24</v>
      </c>
      <c r="B9" s="102"/>
      <c r="C9" s="104"/>
      <c r="D9" s="148" t="s">
        <v>193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0"/>
      <c r="P9" s="140"/>
      <c r="Q9" s="141"/>
      <c r="R9" s="142"/>
    </row>
    <row r="10" spans="1:36" ht="6" customHeight="1" thickBot="1" x14ac:dyDescent="0.3">
      <c r="A10" s="92"/>
      <c r="B10" s="90"/>
      <c r="C10" s="90"/>
      <c r="D10" s="89"/>
      <c r="E10" s="89"/>
      <c r="F10" s="89"/>
      <c r="G10" s="13"/>
      <c r="H10" s="13"/>
      <c r="I10" s="13"/>
      <c r="J10" s="13"/>
      <c r="K10" s="13"/>
      <c r="L10" s="13"/>
      <c r="M10" s="13"/>
      <c r="N10" s="13"/>
      <c r="O10" s="13"/>
      <c r="P10" s="44"/>
      <c r="Q10" s="44"/>
      <c r="R10" s="44"/>
    </row>
    <row r="11" spans="1:36" ht="19.5" customHeight="1" thickBot="1" x14ac:dyDescent="0.3">
      <c r="A11" s="92" t="s">
        <v>25</v>
      </c>
      <c r="B11" s="102"/>
      <c r="C11" s="104"/>
      <c r="D11" s="148" t="s">
        <v>194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  <c r="P11" s="140"/>
      <c r="Q11" s="141"/>
      <c r="R11" s="142"/>
    </row>
    <row r="12" spans="1:36" ht="6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36" ht="15" customHeight="1" thickBot="1" x14ac:dyDescent="0.3">
      <c r="A13" s="127" t="s">
        <v>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4"/>
    </row>
    <row r="14" spans="1:36" ht="16.5" customHeight="1" thickBot="1" x14ac:dyDescent="0.3">
      <c r="A14" s="108" t="s">
        <v>0</v>
      </c>
      <c r="B14" s="154" t="s">
        <v>11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6"/>
      <c r="R14" s="146" t="s">
        <v>31</v>
      </c>
      <c r="S14" s="14"/>
    </row>
    <row r="15" spans="1:36" ht="25.5" customHeight="1" x14ac:dyDescent="0.25">
      <c r="A15" s="109"/>
      <c r="B15" s="111" t="s">
        <v>10</v>
      </c>
      <c r="C15" s="112"/>
      <c r="D15" s="111" t="s">
        <v>12</v>
      </c>
      <c r="E15" s="112"/>
      <c r="F15" s="111" t="s">
        <v>13</v>
      </c>
      <c r="G15" s="112"/>
      <c r="H15" s="111" t="s">
        <v>14</v>
      </c>
      <c r="I15" s="112"/>
      <c r="J15" s="111" t="s">
        <v>15</v>
      </c>
      <c r="K15" s="112"/>
      <c r="L15" s="111" t="s">
        <v>16</v>
      </c>
      <c r="M15" s="112"/>
      <c r="N15" s="111" t="s">
        <v>20</v>
      </c>
      <c r="O15" s="112"/>
      <c r="P15" s="111" t="s">
        <v>21</v>
      </c>
      <c r="Q15" s="112"/>
      <c r="R15" s="116"/>
      <c r="S15" s="14"/>
    </row>
    <row r="16" spans="1:36" ht="69.75" customHeight="1" thickBot="1" x14ac:dyDescent="0.3">
      <c r="A16" s="110"/>
      <c r="B16" s="15" t="s">
        <v>1</v>
      </c>
      <c r="C16" s="16" t="s">
        <v>2</v>
      </c>
      <c r="D16" s="17" t="s">
        <v>1</v>
      </c>
      <c r="E16" s="18" t="s">
        <v>2</v>
      </c>
      <c r="F16" s="15" t="s">
        <v>1</v>
      </c>
      <c r="G16" s="16" t="s">
        <v>2</v>
      </c>
      <c r="H16" s="17" t="s">
        <v>1</v>
      </c>
      <c r="I16" s="18" t="s">
        <v>2</v>
      </c>
      <c r="J16" s="15" t="s">
        <v>1</v>
      </c>
      <c r="K16" s="16" t="s">
        <v>2</v>
      </c>
      <c r="L16" s="15" t="s">
        <v>1</v>
      </c>
      <c r="M16" s="16" t="s">
        <v>2</v>
      </c>
      <c r="N16" s="15" t="s">
        <v>1</v>
      </c>
      <c r="O16" s="16" t="s">
        <v>2</v>
      </c>
      <c r="P16" s="15" t="s">
        <v>1</v>
      </c>
      <c r="Q16" s="16" t="s">
        <v>2</v>
      </c>
      <c r="R16" s="147"/>
      <c r="S16" s="14"/>
      <c r="T16" s="19" t="s">
        <v>28</v>
      </c>
      <c r="U16" s="19">
        <v>1</v>
      </c>
      <c r="V16" s="19">
        <v>2</v>
      </c>
      <c r="W16" s="19">
        <v>3</v>
      </c>
      <c r="X16" s="19">
        <v>4</v>
      </c>
      <c r="Y16" s="19">
        <v>5</v>
      </c>
      <c r="Z16" s="19">
        <v>6</v>
      </c>
      <c r="AA16" s="19">
        <v>7</v>
      </c>
      <c r="AB16" s="19">
        <v>8</v>
      </c>
      <c r="AC16" s="19">
        <v>9</v>
      </c>
      <c r="AD16" s="19">
        <v>10</v>
      </c>
      <c r="AE16" s="19">
        <v>11</v>
      </c>
      <c r="AF16" s="19">
        <v>12</v>
      </c>
      <c r="AG16" s="19">
        <v>13</v>
      </c>
      <c r="AH16" s="19">
        <v>14</v>
      </c>
      <c r="AI16" s="19">
        <v>15</v>
      </c>
    </row>
    <row r="17" spans="1:35" x14ac:dyDescent="0.25">
      <c r="A17" s="20">
        <v>1</v>
      </c>
      <c r="B17" s="45"/>
      <c r="C17" s="46"/>
      <c r="D17" s="47"/>
      <c r="E17" s="48"/>
      <c r="F17" s="45"/>
      <c r="G17" s="46"/>
      <c r="H17" s="47"/>
      <c r="I17" s="48"/>
      <c r="J17" s="45"/>
      <c r="K17" s="46"/>
      <c r="L17" s="45"/>
      <c r="M17" s="46"/>
      <c r="N17" s="45"/>
      <c r="O17" s="46"/>
      <c r="P17" s="45"/>
      <c r="Q17" s="46"/>
      <c r="R17" s="21">
        <f>B17+D17+F17+H17+J17+L17+N17+P17</f>
        <v>0</v>
      </c>
      <c r="S17" s="14"/>
      <c r="T17" s="22" t="s">
        <v>10</v>
      </c>
      <c r="U17" s="23">
        <v>3000</v>
      </c>
      <c r="V17" s="23">
        <v>2300</v>
      </c>
      <c r="W17" s="23">
        <v>2100</v>
      </c>
      <c r="X17" s="23">
        <v>1800</v>
      </c>
      <c r="Y17" s="23">
        <v>1600</v>
      </c>
      <c r="Z17" s="23">
        <v>1500</v>
      </c>
      <c r="AA17" s="23">
        <v>1500</v>
      </c>
      <c r="AB17" s="23">
        <v>1400</v>
      </c>
      <c r="AC17" s="23">
        <v>1400</v>
      </c>
      <c r="AD17" s="23">
        <v>1400</v>
      </c>
      <c r="AE17" s="23">
        <v>1300</v>
      </c>
      <c r="AF17" s="23">
        <v>1300</v>
      </c>
      <c r="AG17" s="23">
        <v>1300</v>
      </c>
      <c r="AH17" s="23">
        <v>1300</v>
      </c>
      <c r="AI17" s="23">
        <v>1300</v>
      </c>
    </row>
    <row r="18" spans="1:35" x14ac:dyDescent="0.25">
      <c r="A18" s="24">
        <v>2</v>
      </c>
      <c r="B18" s="49"/>
      <c r="C18" s="50"/>
      <c r="D18" s="51"/>
      <c r="E18" s="52"/>
      <c r="F18" s="49"/>
      <c r="G18" s="50"/>
      <c r="H18" s="51"/>
      <c r="I18" s="52"/>
      <c r="J18" s="49"/>
      <c r="K18" s="50"/>
      <c r="L18" s="49"/>
      <c r="M18" s="50"/>
      <c r="N18" s="49"/>
      <c r="O18" s="50"/>
      <c r="P18" s="49"/>
      <c r="Q18" s="50"/>
      <c r="R18" s="21">
        <f t="shared" ref="R18:R31" si="0">B18+D18+F18+H18+J18+L18+N18+P18</f>
        <v>0</v>
      </c>
      <c r="S18" s="14"/>
      <c r="T18" s="22" t="s">
        <v>12</v>
      </c>
      <c r="U18" s="23">
        <v>2000</v>
      </c>
      <c r="V18" s="23">
        <v>1700</v>
      </c>
      <c r="W18" s="23">
        <v>1700</v>
      </c>
      <c r="X18" s="23">
        <v>1600</v>
      </c>
      <c r="Y18" s="23">
        <v>1500</v>
      </c>
      <c r="Z18" s="23">
        <v>1400</v>
      </c>
      <c r="AA18" s="23">
        <v>1400</v>
      </c>
      <c r="AB18" s="23">
        <v>1300</v>
      </c>
      <c r="AC18" s="23">
        <v>1300</v>
      </c>
      <c r="AD18" s="23">
        <v>1300</v>
      </c>
      <c r="AE18" s="23">
        <v>1200</v>
      </c>
      <c r="AF18" s="23">
        <v>1200</v>
      </c>
      <c r="AG18" s="23">
        <v>1200</v>
      </c>
      <c r="AH18" s="23">
        <v>1200</v>
      </c>
      <c r="AI18" s="23">
        <v>1200</v>
      </c>
    </row>
    <row r="19" spans="1:35" x14ac:dyDescent="0.25">
      <c r="A19" s="24">
        <v>3</v>
      </c>
      <c r="B19" s="49"/>
      <c r="C19" s="50"/>
      <c r="D19" s="51"/>
      <c r="E19" s="52"/>
      <c r="F19" s="49"/>
      <c r="G19" s="50"/>
      <c r="H19" s="51"/>
      <c r="I19" s="52"/>
      <c r="J19" s="49"/>
      <c r="K19" s="50"/>
      <c r="L19" s="49"/>
      <c r="M19" s="50"/>
      <c r="N19" s="49"/>
      <c r="O19" s="50"/>
      <c r="P19" s="49"/>
      <c r="Q19" s="50"/>
      <c r="R19" s="21">
        <f t="shared" si="0"/>
        <v>0</v>
      </c>
      <c r="S19" s="14"/>
      <c r="T19" s="22" t="s">
        <v>13</v>
      </c>
      <c r="U19" s="23">
        <v>2000</v>
      </c>
      <c r="V19" s="23">
        <v>2000</v>
      </c>
      <c r="W19" s="23">
        <v>2000</v>
      </c>
      <c r="X19" s="23">
        <v>1600</v>
      </c>
      <c r="Y19" s="23">
        <v>1500</v>
      </c>
      <c r="Z19" s="23">
        <v>1400</v>
      </c>
      <c r="AA19" s="23">
        <v>1400</v>
      </c>
      <c r="AB19" s="23">
        <v>1300</v>
      </c>
      <c r="AC19" s="23">
        <v>1300</v>
      </c>
      <c r="AD19" s="23">
        <v>1300</v>
      </c>
      <c r="AE19" s="23">
        <v>1200</v>
      </c>
      <c r="AF19" s="23">
        <v>1200</v>
      </c>
      <c r="AG19" s="23">
        <v>1200</v>
      </c>
      <c r="AH19" s="23">
        <v>1200</v>
      </c>
      <c r="AI19" s="23">
        <v>1200</v>
      </c>
    </row>
    <row r="20" spans="1:35" x14ac:dyDescent="0.25">
      <c r="A20" s="24">
        <v>4</v>
      </c>
      <c r="B20" s="49"/>
      <c r="C20" s="50"/>
      <c r="D20" s="51"/>
      <c r="E20" s="52"/>
      <c r="F20" s="49"/>
      <c r="G20" s="50"/>
      <c r="H20" s="51"/>
      <c r="I20" s="52"/>
      <c r="J20" s="49"/>
      <c r="K20" s="50"/>
      <c r="L20" s="49"/>
      <c r="M20" s="50"/>
      <c r="N20" s="49"/>
      <c r="O20" s="50"/>
      <c r="P20" s="49"/>
      <c r="Q20" s="50"/>
      <c r="R20" s="21">
        <f t="shared" si="0"/>
        <v>0</v>
      </c>
      <c r="S20" s="14"/>
      <c r="T20" s="22" t="s">
        <v>14</v>
      </c>
      <c r="U20" s="23">
        <v>2000</v>
      </c>
      <c r="V20" s="23">
        <v>2000</v>
      </c>
      <c r="W20" s="23">
        <v>2000</v>
      </c>
      <c r="X20" s="23">
        <v>1600</v>
      </c>
      <c r="Y20" s="23">
        <v>1500</v>
      </c>
      <c r="Z20" s="23">
        <v>1400</v>
      </c>
      <c r="AA20" s="23">
        <v>1400</v>
      </c>
      <c r="AB20" s="23">
        <v>1300</v>
      </c>
      <c r="AC20" s="23">
        <v>1300</v>
      </c>
      <c r="AD20" s="23">
        <v>1300</v>
      </c>
      <c r="AE20" s="23">
        <v>1200</v>
      </c>
      <c r="AF20" s="23">
        <v>1200</v>
      </c>
      <c r="AG20" s="23">
        <v>1200</v>
      </c>
      <c r="AH20" s="23">
        <v>1200</v>
      </c>
      <c r="AI20" s="23">
        <v>1200</v>
      </c>
    </row>
    <row r="21" spans="1:35" x14ac:dyDescent="0.25">
      <c r="A21" s="24">
        <v>5</v>
      </c>
      <c r="B21" s="49"/>
      <c r="C21" s="50"/>
      <c r="D21" s="51"/>
      <c r="E21" s="52"/>
      <c r="F21" s="49"/>
      <c r="G21" s="50"/>
      <c r="H21" s="51"/>
      <c r="I21" s="52"/>
      <c r="J21" s="49"/>
      <c r="K21" s="50"/>
      <c r="L21" s="49"/>
      <c r="M21" s="50"/>
      <c r="N21" s="49"/>
      <c r="O21" s="50"/>
      <c r="P21" s="49"/>
      <c r="Q21" s="50"/>
      <c r="R21" s="21">
        <f t="shared" si="0"/>
        <v>0</v>
      </c>
      <c r="S21" s="14"/>
      <c r="T21" s="22" t="s">
        <v>15</v>
      </c>
      <c r="U21" s="23">
        <v>2000</v>
      </c>
      <c r="V21" s="23">
        <v>2000</v>
      </c>
      <c r="W21" s="23">
        <v>2000</v>
      </c>
      <c r="X21" s="23">
        <v>1600</v>
      </c>
      <c r="Y21" s="23">
        <v>1500</v>
      </c>
      <c r="Z21" s="23">
        <v>1400</v>
      </c>
      <c r="AA21" s="23">
        <v>1400</v>
      </c>
      <c r="AB21" s="23">
        <v>1300</v>
      </c>
      <c r="AC21" s="23">
        <v>1300</v>
      </c>
      <c r="AD21" s="23">
        <v>1300</v>
      </c>
      <c r="AE21" s="23">
        <v>1200</v>
      </c>
      <c r="AF21" s="23">
        <v>1200</v>
      </c>
      <c r="AG21" s="23">
        <v>1200</v>
      </c>
      <c r="AH21" s="23">
        <v>1200</v>
      </c>
      <c r="AI21" s="23">
        <v>1200</v>
      </c>
    </row>
    <row r="22" spans="1:35" x14ac:dyDescent="0.25">
      <c r="A22" s="24">
        <v>6</v>
      </c>
      <c r="B22" s="49"/>
      <c r="C22" s="50"/>
      <c r="D22" s="51"/>
      <c r="E22" s="52"/>
      <c r="F22" s="49"/>
      <c r="G22" s="50"/>
      <c r="H22" s="51"/>
      <c r="I22" s="52"/>
      <c r="J22" s="49"/>
      <c r="K22" s="50"/>
      <c r="L22" s="49"/>
      <c r="M22" s="50"/>
      <c r="N22" s="49"/>
      <c r="O22" s="50"/>
      <c r="P22" s="49"/>
      <c r="Q22" s="50"/>
      <c r="R22" s="21">
        <f t="shared" si="0"/>
        <v>0</v>
      </c>
      <c r="S22" s="14"/>
      <c r="T22" s="22" t="s">
        <v>16</v>
      </c>
      <c r="U22" s="23">
        <v>2000</v>
      </c>
      <c r="V22" s="23">
        <v>2000</v>
      </c>
      <c r="W22" s="23">
        <v>2000</v>
      </c>
      <c r="X22" s="23">
        <v>1600</v>
      </c>
      <c r="Y22" s="23">
        <v>1500</v>
      </c>
      <c r="Z22" s="23">
        <v>1400</v>
      </c>
      <c r="AA22" s="23">
        <v>1400</v>
      </c>
      <c r="AB22" s="23">
        <v>1300</v>
      </c>
      <c r="AC22" s="23">
        <v>1300</v>
      </c>
      <c r="AD22" s="23">
        <v>1300</v>
      </c>
      <c r="AE22" s="23">
        <v>1200</v>
      </c>
      <c r="AF22" s="23">
        <v>1200</v>
      </c>
      <c r="AG22" s="23">
        <v>1200</v>
      </c>
      <c r="AH22" s="23">
        <v>1200</v>
      </c>
      <c r="AI22" s="23">
        <v>1200</v>
      </c>
    </row>
    <row r="23" spans="1:35" x14ac:dyDescent="0.25">
      <c r="A23" s="24">
        <v>7</v>
      </c>
      <c r="B23" s="49"/>
      <c r="C23" s="50"/>
      <c r="D23" s="51"/>
      <c r="E23" s="52"/>
      <c r="F23" s="49"/>
      <c r="G23" s="50"/>
      <c r="H23" s="51"/>
      <c r="I23" s="52"/>
      <c r="J23" s="49"/>
      <c r="K23" s="50"/>
      <c r="L23" s="49"/>
      <c r="M23" s="50"/>
      <c r="N23" s="49"/>
      <c r="O23" s="50"/>
      <c r="P23" s="49"/>
      <c r="Q23" s="50"/>
      <c r="R23" s="21">
        <f>B23+D23+F23+H23+J23+L23+N23+P23</f>
        <v>0</v>
      </c>
      <c r="S23" s="14"/>
      <c r="T23" s="22" t="s">
        <v>20</v>
      </c>
      <c r="U23" s="23">
        <v>1500</v>
      </c>
      <c r="V23" s="23">
        <v>1500</v>
      </c>
      <c r="W23" s="23">
        <v>1500</v>
      </c>
      <c r="X23" s="23">
        <v>1500</v>
      </c>
      <c r="Y23" s="23">
        <v>1500</v>
      </c>
      <c r="Z23" s="23">
        <v>1500</v>
      </c>
      <c r="AA23" s="23">
        <v>1500</v>
      </c>
      <c r="AB23" s="23">
        <v>1500</v>
      </c>
      <c r="AC23" s="23">
        <v>1500</v>
      </c>
      <c r="AD23" s="23">
        <v>1500</v>
      </c>
      <c r="AE23" s="23">
        <v>1500</v>
      </c>
      <c r="AF23" s="23">
        <v>1500</v>
      </c>
      <c r="AG23" s="23">
        <v>1500</v>
      </c>
      <c r="AH23" s="23">
        <v>1500</v>
      </c>
      <c r="AI23" s="23">
        <v>1500</v>
      </c>
    </row>
    <row r="24" spans="1:35" x14ac:dyDescent="0.25">
      <c r="A24" s="24">
        <v>8</v>
      </c>
      <c r="B24" s="49"/>
      <c r="C24" s="50"/>
      <c r="D24" s="51"/>
      <c r="E24" s="52"/>
      <c r="F24" s="49"/>
      <c r="G24" s="50"/>
      <c r="H24" s="51"/>
      <c r="I24" s="52"/>
      <c r="J24" s="49"/>
      <c r="K24" s="50"/>
      <c r="L24" s="49"/>
      <c r="M24" s="50"/>
      <c r="N24" s="49"/>
      <c r="O24" s="50"/>
      <c r="P24" s="49"/>
      <c r="Q24" s="50"/>
      <c r="R24" s="21">
        <f t="shared" si="0"/>
        <v>0</v>
      </c>
      <c r="S24" s="14"/>
      <c r="T24" s="22" t="s">
        <v>21</v>
      </c>
      <c r="U24" s="23">
        <v>2000</v>
      </c>
      <c r="V24" s="23">
        <v>2000</v>
      </c>
      <c r="W24" s="23">
        <v>2000</v>
      </c>
      <c r="X24" s="23">
        <v>1600</v>
      </c>
      <c r="Y24" s="23">
        <v>1500</v>
      </c>
      <c r="Z24" s="23">
        <v>1400</v>
      </c>
      <c r="AA24" s="23">
        <v>1400</v>
      </c>
      <c r="AB24" s="23">
        <v>1300</v>
      </c>
      <c r="AC24" s="23">
        <v>1300</v>
      </c>
      <c r="AD24" s="23">
        <v>1300</v>
      </c>
      <c r="AE24" s="23">
        <v>1200</v>
      </c>
      <c r="AF24" s="23">
        <v>1200</v>
      </c>
      <c r="AG24" s="23">
        <v>1200</v>
      </c>
      <c r="AH24" s="23">
        <v>1200</v>
      </c>
      <c r="AI24" s="23">
        <v>1200</v>
      </c>
    </row>
    <row r="25" spans="1:35" x14ac:dyDescent="0.25">
      <c r="A25" s="24">
        <v>9</v>
      </c>
      <c r="B25" s="49"/>
      <c r="C25" s="50"/>
      <c r="D25" s="51"/>
      <c r="E25" s="52"/>
      <c r="F25" s="49"/>
      <c r="G25" s="50"/>
      <c r="H25" s="51"/>
      <c r="I25" s="52"/>
      <c r="J25" s="49"/>
      <c r="K25" s="50"/>
      <c r="L25" s="49"/>
      <c r="M25" s="50"/>
      <c r="N25" s="49"/>
      <c r="O25" s="50"/>
      <c r="P25" s="49"/>
      <c r="Q25" s="50"/>
      <c r="R25" s="21">
        <f t="shared" si="0"/>
        <v>0</v>
      </c>
      <c r="S25" s="14"/>
      <c r="T25" s="25"/>
    </row>
    <row r="26" spans="1:35" x14ac:dyDescent="0.25">
      <c r="A26" s="24">
        <v>10</v>
      </c>
      <c r="B26" s="49"/>
      <c r="C26" s="50"/>
      <c r="D26" s="51"/>
      <c r="E26" s="52"/>
      <c r="F26" s="49"/>
      <c r="G26" s="50"/>
      <c r="H26" s="51"/>
      <c r="I26" s="52"/>
      <c r="J26" s="49"/>
      <c r="K26" s="50"/>
      <c r="L26" s="49"/>
      <c r="M26" s="50"/>
      <c r="N26" s="49"/>
      <c r="O26" s="50"/>
      <c r="P26" s="49"/>
      <c r="Q26" s="50"/>
      <c r="R26" s="21">
        <f t="shared" si="0"/>
        <v>0</v>
      </c>
      <c r="S26" s="14"/>
    </row>
    <row r="27" spans="1:35" x14ac:dyDescent="0.25">
      <c r="A27" s="24">
        <v>11</v>
      </c>
      <c r="B27" s="49"/>
      <c r="C27" s="50"/>
      <c r="D27" s="51"/>
      <c r="E27" s="52"/>
      <c r="F27" s="49"/>
      <c r="G27" s="50"/>
      <c r="H27" s="51"/>
      <c r="I27" s="52"/>
      <c r="J27" s="49"/>
      <c r="K27" s="50"/>
      <c r="L27" s="49"/>
      <c r="M27" s="50"/>
      <c r="N27" s="49"/>
      <c r="O27" s="50"/>
      <c r="P27" s="49"/>
      <c r="Q27" s="50"/>
      <c r="R27" s="21">
        <f t="shared" si="0"/>
        <v>0</v>
      </c>
      <c r="S27" s="14"/>
      <c r="AE27" s="11" t="s">
        <v>186</v>
      </c>
    </row>
    <row r="28" spans="1:35" x14ac:dyDescent="0.25">
      <c r="A28" s="24">
        <v>12</v>
      </c>
      <c r="B28" s="49"/>
      <c r="C28" s="50"/>
      <c r="D28" s="51"/>
      <c r="E28" s="52"/>
      <c r="F28" s="49"/>
      <c r="G28" s="50"/>
      <c r="H28" s="51"/>
      <c r="I28" s="52"/>
      <c r="J28" s="49"/>
      <c r="K28" s="50"/>
      <c r="L28" s="49"/>
      <c r="M28" s="50"/>
      <c r="N28" s="49"/>
      <c r="O28" s="50"/>
      <c r="P28" s="49"/>
      <c r="Q28" s="50"/>
      <c r="R28" s="21">
        <f t="shared" si="0"/>
        <v>0</v>
      </c>
      <c r="S28" s="14"/>
      <c r="W28" s="88">
        <v>-100</v>
      </c>
      <c r="X28" s="88">
        <v>-100</v>
      </c>
      <c r="AE28" s="11" t="s">
        <v>187</v>
      </c>
    </row>
    <row r="29" spans="1:35" x14ac:dyDescent="0.25">
      <c r="A29" s="24">
        <v>13</v>
      </c>
      <c r="B29" s="49"/>
      <c r="C29" s="50"/>
      <c r="D29" s="51"/>
      <c r="E29" s="52"/>
      <c r="F29" s="49"/>
      <c r="G29" s="50"/>
      <c r="H29" s="51"/>
      <c r="I29" s="52"/>
      <c r="J29" s="49"/>
      <c r="K29" s="50"/>
      <c r="L29" s="49"/>
      <c r="M29" s="50"/>
      <c r="N29" s="49"/>
      <c r="O29" s="50"/>
      <c r="P29" s="49"/>
      <c r="Q29" s="50"/>
      <c r="R29" s="21">
        <f t="shared" si="0"/>
        <v>0</v>
      </c>
      <c r="S29" s="14"/>
      <c r="U29" s="88" t="e">
        <f>VLOOKUP(O35,T16:AI24,MATCH(R35,T16:AI16,0),FALSE)</f>
        <v>#DIV/0!</v>
      </c>
      <c r="W29" s="88">
        <v>300</v>
      </c>
      <c r="X29" s="88">
        <v>100</v>
      </c>
    </row>
    <row r="30" spans="1:35" x14ac:dyDescent="0.25">
      <c r="A30" s="24">
        <v>14</v>
      </c>
      <c r="B30" s="49"/>
      <c r="C30" s="50"/>
      <c r="D30" s="51"/>
      <c r="E30" s="52"/>
      <c r="F30" s="49"/>
      <c r="G30" s="50"/>
      <c r="H30" s="51"/>
      <c r="I30" s="52"/>
      <c r="J30" s="49"/>
      <c r="K30" s="50"/>
      <c r="L30" s="49"/>
      <c r="M30" s="50"/>
      <c r="N30" s="49"/>
      <c r="O30" s="50"/>
      <c r="P30" s="49"/>
      <c r="Q30" s="50"/>
      <c r="R30" s="21">
        <f t="shared" si="0"/>
        <v>0</v>
      </c>
      <c r="S30" s="14"/>
    </row>
    <row r="31" spans="1:35" ht="13.5" thickBot="1" x14ac:dyDescent="0.3">
      <c r="A31" s="26">
        <v>15</v>
      </c>
      <c r="B31" s="53"/>
      <c r="C31" s="54"/>
      <c r="D31" s="55"/>
      <c r="E31" s="56"/>
      <c r="F31" s="53"/>
      <c r="G31" s="54"/>
      <c r="H31" s="55"/>
      <c r="I31" s="56"/>
      <c r="J31" s="53"/>
      <c r="K31" s="54"/>
      <c r="L31" s="53"/>
      <c r="M31" s="54"/>
      <c r="N31" s="53"/>
      <c r="O31" s="54"/>
      <c r="P31" s="53"/>
      <c r="Q31" s="54"/>
      <c r="R31" s="87">
        <f t="shared" si="0"/>
        <v>0</v>
      </c>
      <c r="S31" s="14"/>
    </row>
    <row r="32" spans="1:35" x14ac:dyDescent="0.25">
      <c r="A32" s="27" t="s">
        <v>29</v>
      </c>
      <c r="B32" s="28">
        <f>SUM(B17:B31)</f>
        <v>0</v>
      </c>
      <c r="C32" s="29">
        <f t="shared" ref="C32:R32" si="1">SUM(C17:C31)</f>
        <v>0</v>
      </c>
      <c r="D32" s="30">
        <f t="shared" si="1"/>
        <v>0</v>
      </c>
      <c r="E32" s="31">
        <f t="shared" si="1"/>
        <v>0</v>
      </c>
      <c r="F32" s="28">
        <f t="shared" si="1"/>
        <v>0</v>
      </c>
      <c r="G32" s="29">
        <f t="shared" si="1"/>
        <v>0</v>
      </c>
      <c r="H32" s="30">
        <f t="shared" si="1"/>
        <v>0</v>
      </c>
      <c r="I32" s="31">
        <f t="shared" si="1"/>
        <v>0</v>
      </c>
      <c r="J32" s="28">
        <f t="shared" si="1"/>
        <v>0</v>
      </c>
      <c r="K32" s="29">
        <f t="shared" si="1"/>
        <v>0</v>
      </c>
      <c r="L32" s="30">
        <f t="shared" si="1"/>
        <v>0</v>
      </c>
      <c r="M32" s="31">
        <f t="shared" si="1"/>
        <v>0</v>
      </c>
      <c r="N32" s="28">
        <f t="shared" si="1"/>
        <v>0</v>
      </c>
      <c r="O32" s="29">
        <f t="shared" si="1"/>
        <v>0</v>
      </c>
      <c r="P32" s="30">
        <f t="shared" si="1"/>
        <v>0</v>
      </c>
      <c r="Q32" s="31">
        <f t="shared" si="1"/>
        <v>0</v>
      </c>
      <c r="R32" s="93">
        <f t="shared" si="1"/>
        <v>0</v>
      </c>
      <c r="S32" s="14"/>
      <c r="T32" s="125" t="s">
        <v>27</v>
      </c>
      <c r="U32" s="125"/>
    </row>
    <row r="33" spans="1:49" ht="26.25" thickBot="1" x14ac:dyDescent="0.3">
      <c r="A33" s="32" t="s">
        <v>26</v>
      </c>
      <c r="B33" s="33"/>
      <c r="C33" s="34" t="e">
        <f>ROUND((C32/COUNT(B17:B31)),0)</f>
        <v>#DIV/0!</v>
      </c>
      <c r="D33" s="35"/>
      <c r="E33" s="36" t="e">
        <f>ROUND((E32/COUNT(D17:D31)),0)</f>
        <v>#DIV/0!</v>
      </c>
      <c r="F33" s="33"/>
      <c r="G33" s="34" t="e">
        <f>ROUND((G32/COUNT(F17:F31)),0)</f>
        <v>#DIV/0!</v>
      </c>
      <c r="H33" s="35"/>
      <c r="I33" s="36" t="e">
        <f>ROUND((I32/COUNT(H17:H31)),0)</f>
        <v>#DIV/0!</v>
      </c>
      <c r="J33" s="33"/>
      <c r="K33" s="34" t="e">
        <f>ROUND((K32/COUNT(J17:J31)),0)</f>
        <v>#DIV/0!</v>
      </c>
      <c r="L33" s="35"/>
      <c r="M33" s="36" t="e">
        <f>ROUND((M32/COUNT(L17:L31)),0)</f>
        <v>#DIV/0!</v>
      </c>
      <c r="N33" s="33"/>
      <c r="O33" s="34" t="e">
        <f>ROUND((O32/COUNT(N17:N31)),0)</f>
        <v>#DIV/0!</v>
      </c>
      <c r="P33" s="35"/>
      <c r="Q33" s="36" t="e">
        <f>ROUND((Q32/COUNT(P17:P31)),0)</f>
        <v>#DIV/0!</v>
      </c>
      <c r="R33" s="37"/>
      <c r="S33" s="14"/>
      <c r="T33" s="89"/>
      <c r="U33" s="88">
        <f>MAX(B32,D32,F32,H32,J32,L32,N32,P32)</f>
        <v>0</v>
      </c>
    </row>
    <row r="34" spans="1:49" ht="13.5" thickBot="1" x14ac:dyDescent="0.3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14"/>
      <c r="U34" s="88" t="str">
        <f>IF(U33=0,"-",U33)</f>
        <v>-</v>
      </c>
    </row>
    <row r="35" spans="1:49" ht="54" customHeight="1" thickBot="1" x14ac:dyDescent="0.3">
      <c r="A35" s="89" t="s">
        <v>30</v>
      </c>
      <c r="B35" s="10" t="str">
        <f>IF(P7=0,"aizpilda 2.3. lauku",IF(R31&gt;0,A31,IF(R30&gt;0,A30,IF(R29&gt;0,A29,IF(R28&gt;0,A28,IF(R27&gt;0,A27,IF(R26&gt;0,A26,IF(R25&gt;0,A25,IF(R24&gt;0,A24,IF(R23&gt;0,A23,IF(R22&gt;0,A22,IF(R21&gt;0,A21,IF(R20&gt;0,A20,IF(R19&gt;0,A19,IF(R18&gt;0,A18,IF(R17&gt;0,A17,"NAV DATU"))))))))))))))))</f>
        <v>aizpilda 2.3. lauku</v>
      </c>
      <c r="C35" s="114" t="s">
        <v>17</v>
      </c>
      <c r="D35" s="115"/>
      <c r="E35" s="116"/>
      <c r="F35" s="38" t="e">
        <f>R32/B35</f>
        <v>#VALUE!</v>
      </c>
      <c r="G35" s="115" t="s">
        <v>18</v>
      </c>
      <c r="H35" s="115"/>
      <c r="I35" s="115"/>
      <c r="J35" s="39">
        <v>100</v>
      </c>
      <c r="K35" s="115" t="s">
        <v>19</v>
      </c>
      <c r="L35" s="115"/>
      <c r="M35" s="38" t="e">
        <f>F35*J35</f>
        <v>#VALUE!</v>
      </c>
      <c r="N35" s="89" t="s">
        <v>42</v>
      </c>
      <c r="O35" s="43" t="str">
        <f>IF(B32=U34,B15,IF(D32=U34,D15,IF(F32=U34,F15,IF(H32=U34,H15,IF(J32=U34,J15,IF(L32=U34,L15,IF(N32=U34,N15,IF(P32=U34,P15,"NAV DATU"))))))))</f>
        <v>NAV DATU</v>
      </c>
      <c r="P35" s="115" t="s">
        <v>43</v>
      </c>
      <c r="Q35" s="116"/>
      <c r="R35" s="40" t="e">
        <f>IF(B32=U33,C33,IF(D32=U33,E33,IF(F32=U33,G33,IF(H32=U33,I33,IF(J32=U33,K33,IF(L32=U33,M33,IF(N32=U33,O33,IF(P32=U33,Q33,"kļūda"))))))))</f>
        <v>#DIV/0!</v>
      </c>
      <c r="S35" s="14"/>
    </row>
    <row r="36" spans="1:49" ht="6" customHeight="1" x14ac:dyDescent="0.25">
      <c r="A36" s="89"/>
      <c r="B36" s="89"/>
      <c r="C36" s="89"/>
      <c r="D36" s="89"/>
      <c r="E36" s="89"/>
      <c r="F36" s="68"/>
      <c r="G36" s="89"/>
      <c r="H36" s="89"/>
      <c r="I36" s="89"/>
      <c r="J36" s="89"/>
      <c r="K36" s="89"/>
      <c r="L36" s="89"/>
      <c r="M36" s="68"/>
      <c r="N36" s="89"/>
      <c r="O36" s="69"/>
      <c r="P36" s="89"/>
      <c r="Q36" s="89"/>
      <c r="R36" s="70"/>
      <c r="S36" s="14"/>
    </row>
    <row r="37" spans="1:49" s="95" customFormat="1" x14ac:dyDescent="0.25">
      <c r="A37" s="113" t="s">
        <v>32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89"/>
      <c r="M37" s="89"/>
      <c r="N37" s="89"/>
      <c r="O37" s="89"/>
      <c r="P37" s="89"/>
      <c r="Q37" s="89"/>
      <c r="R37" s="89"/>
    </row>
    <row r="38" spans="1:49" ht="5.25" customHeight="1" thickBot="1" x14ac:dyDescent="0.3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4"/>
    </row>
    <row r="39" spans="1:49" ht="23.25" customHeight="1" thickBot="1" x14ac:dyDescent="0.3">
      <c r="A39" s="117" t="s">
        <v>189</v>
      </c>
      <c r="B39" s="159" t="str">
        <f>IF(P7="Nē",M35-U29,"nav datu")</f>
        <v>nav datu</v>
      </c>
      <c r="C39" s="160"/>
      <c r="D39" s="160"/>
      <c r="E39" s="161"/>
      <c r="F39" s="5"/>
      <c r="G39" s="8"/>
      <c r="H39" s="9" t="s">
        <v>191</v>
      </c>
      <c r="I39" s="5"/>
      <c r="J39" s="5"/>
      <c r="K39" s="89"/>
      <c r="L39" s="118" t="s">
        <v>190</v>
      </c>
      <c r="M39" s="118"/>
      <c r="N39" s="119" t="str">
        <f>IF(P7="Jā",M35-U29,"nav datu")</f>
        <v>nav datu</v>
      </c>
      <c r="O39" s="120"/>
      <c r="P39" s="120"/>
      <c r="Q39" s="121"/>
      <c r="S39" s="14"/>
    </row>
    <row r="40" spans="1:49" ht="42.75" customHeight="1" thickBot="1" x14ac:dyDescent="0.3">
      <c r="A40" s="117"/>
      <c r="B40" s="122" t="s">
        <v>22</v>
      </c>
      <c r="C40" s="123"/>
      <c r="D40" s="123"/>
      <c r="E40" s="124"/>
      <c r="F40" s="4"/>
      <c r="G40" s="77"/>
      <c r="H40" s="9" t="s">
        <v>192</v>
      </c>
      <c r="I40" s="5"/>
      <c r="J40" s="5"/>
      <c r="K40" s="89"/>
      <c r="L40" s="118"/>
      <c r="M40" s="117"/>
      <c r="N40" s="122" t="s">
        <v>188</v>
      </c>
      <c r="O40" s="123"/>
      <c r="P40" s="123"/>
      <c r="Q40" s="124"/>
      <c r="S40" s="14"/>
    </row>
    <row r="41" spans="1:49" s="7" customFormat="1" ht="6.75" customHeight="1" thickBot="1" x14ac:dyDescent="0.25">
      <c r="A41" s="91"/>
      <c r="B41" s="91"/>
      <c r="C41" s="91"/>
      <c r="D41" s="2"/>
      <c r="E41" s="3"/>
      <c r="F41" s="3"/>
      <c r="G41" s="3"/>
      <c r="H41" s="3"/>
      <c r="I41" s="2"/>
      <c r="J41" s="6"/>
      <c r="K41" s="6"/>
      <c r="L41" s="6"/>
      <c r="R41" s="89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</row>
    <row r="42" spans="1:49" s="44" customFormat="1" ht="25.5" customHeight="1" thickBot="1" x14ac:dyDescent="0.3">
      <c r="A42" s="107" t="s">
        <v>36</v>
      </c>
      <c r="B42" s="107"/>
      <c r="C42" s="57"/>
      <c r="D42" s="58"/>
      <c r="E42" s="107" t="s">
        <v>37</v>
      </c>
      <c r="F42" s="107"/>
      <c r="G42" s="134"/>
      <c r="H42" s="57"/>
      <c r="I42" s="58"/>
      <c r="J42" s="107" t="s">
        <v>38</v>
      </c>
      <c r="K42" s="107"/>
      <c r="L42" s="107"/>
      <c r="M42" s="59"/>
      <c r="N42" s="58"/>
      <c r="O42" s="58"/>
      <c r="P42" s="58"/>
      <c r="Q42" s="58"/>
      <c r="R42" s="90"/>
      <c r="S42" s="60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</row>
    <row r="43" spans="1:49" s="44" customFormat="1" x14ac:dyDescent="0.25">
      <c r="A43" s="106" t="s">
        <v>34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60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</row>
    <row r="44" spans="1:49" s="44" customFormat="1" ht="23.25" customHeight="1" x14ac:dyDescent="0.2">
      <c r="A44" s="128" t="s">
        <v>35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</row>
    <row r="45" spans="1:49" s="44" customFormat="1" x14ac:dyDescent="0.2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</row>
    <row r="46" spans="1:49" s="44" customFormat="1" x14ac:dyDescent="0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</row>
    <row r="47" spans="1:49" s="44" customFormat="1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AJ47" s="61"/>
      <c r="AK47" s="61"/>
      <c r="AL47" s="61"/>
      <c r="AM47" s="61"/>
      <c r="AN47" s="61"/>
      <c r="AO47" s="61"/>
      <c r="AP47" s="61"/>
      <c r="AQ47" s="61" t="s">
        <v>184</v>
      </c>
      <c r="AR47" s="61"/>
      <c r="AS47" s="61"/>
      <c r="AT47" s="61"/>
      <c r="AU47" s="61"/>
      <c r="AV47" s="61"/>
      <c r="AW47" s="61"/>
    </row>
    <row r="48" spans="1:49" s="44" customFormat="1" ht="9" customHeight="1" x14ac:dyDescent="0.25">
      <c r="A48" s="84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</row>
    <row r="49" spans="1:49" s="44" customFormat="1" ht="12" customHeight="1" thickBot="1" x14ac:dyDescent="0.3">
      <c r="A49" s="97" t="s">
        <v>33</v>
      </c>
      <c r="B49" s="97"/>
      <c r="C49" s="6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 t="s">
        <v>197</v>
      </c>
      <c r="U49" s="11"/>
      <c r="AJ49" s="61"/>
      <c r="AK49" s="61"/>
      <c r="AL49" s="61"/>
      <c r="AM49" s="73"/>
      <c r="AN49" s="73"/>
      <c r="AO49" s="73"/>
      <c r="AP49" s="73"/>
      <c r="AQ49" s="73" t="s">
        <v>44</v>
      </c>
      <c r="AR49" s="61"/>
      <c r="AS49" s="61"/>
      <c r="AT49" s="61"/>
      <c r="AU49" s="61"/>
      <c r="AV49" s="61"/>
      <c r="AW49" s="61"/>
    </row>
    <row r="50" spans="1:49" s="44" customFormat="1" ht="15.75" customHeight="1" thickBot="1" x14ac:dyDescent="0.3">
      <c r="A50" s="63" t="s">
        <v>6</v>
      </c>
      <c r="B50" s="102"/>
      <c r="C50" s="103"/>
      <c r="D50" s="103"/>
      <c r="E50" s="104"/>
      <c r="G50" s="135" t="s">
        <v>198</v>
      </c>
      <c r="H50" s="135"/>
      <c r="I50" s="136"/>
      <c r="J50" s="137"/>
      <c r="K50" s="94"/>
      <c r="T50" s="44">
        <v>1</v>
      </c>
      <c r="AJ50" s="61"/>
      <c r="AK50" s="61"/>
      <c r="AL50" s="61"/>
      <c r="AM50" s="73"/>
      <c r="AN50" s="73"/>
      <c r="AO50" s="73"/>
      <c r="AP50" s="73"/>
      <c r="AQ50" s="73" t="s">
        <v>45</v>
      </c>
      <c r="AR50" s="61"/>
      <c r="AS50" s="61"/>
      <c r="AT50" s="61"/>
      <c r="AU50" s="61"/>
      <c r="AV50" s="61"/>
      <c r="AW50" s="61"/>
    </row>
    <row r="51" spans="1:49" s="44" customFormat="1" ht="15.75" thickBot="1" x14ac:dyDescent="0.3">
      <c r="A51" s="63" t="s">
        <v>7</v>
      </c>
      <c r="B51" s="102"/>
      <c r="C51" s="103"/>
      <c r="D51" s="103"/>
      <c r="E51" s="104"/>
      <c r="G51" s="135"/>
      <c r="H51" s="135"/>
      <c r="I51" s="136"/>
      <c r="J51" s="138"/>
      <c r="K51" s="94"/>
      <c r="L51" s="11"/>
      <c r="M51" s="11"/>
      <c r="N51" s="11"/>
      <c r="O51" s="11"/>
      <c r="P51" s="11"/>
      <c r="Q51" s="11"/>
      <c r="R51" s="11"/>
      <c r="S51" s="11"/>
      <c r="T51" s="11">
        <v>2</v>
      </c>
      <c r="U51" s="11"/>
      <c r="AJ51" s="61"/>
      <c r="AK51" s="61"/>
      <c r="AL51" s="61"/>
      <c r="AM51" s="73"/>
      <c r="AN51" s="73"/>
      <c r="AO51" s="73"/>
      <c r="AP51" s="73"/>
      <c r="AQ51" s="73" t="s">
        <v>46</v>
      </c>
      <c r="AR51" s="61"/>
      <c r="AS51" s="61"/>
      <c r="AT51" s="61"/>
      <c r="AU51" s="61"/>
      <c r="AV51" s="61"/>
      <c r="AW51" s="61"/>
    </row>
    <row r="52" spans="1:49" s="44" customFormat="1" ht="15" customHeight="1" thickBot="1" x14ac:dyDescent="0.3">
      <c r="A52" s="64" t="s">
        <v>8</v>
      </c>
      <c r="B52" s="102"/>
      <c r="C52" s="103"/>
      <c r="D52" s="103"/>
      <c r="E52" s="104"/>
      <c r="F52" s="65"/>
      <c r="G52" s="135"/>
      <c r="H52" s="135"/>
      <c r="I52" s="136"/>
      <c r="J52" s="138"/>
      <c r="K52" s="94"/>
      <c r="T52" s="44">
        <v>3</v>
      </c>
      <c r="AJ52" s="61"/>
      <c r="AK52" s="61"/>
      <c r="AL52" s="61"/>
      <c r="AM52" s="73"/>
      <c r="AN52" s="73"/>
      <c r="AO52" s="73"/>
      <c r="AP52" s="73"/>
      <c r="AQ52" s="73" t="s">
        <v>47</v>
      </c>
      <c r="AR52" s="61"/>
      <c r="AS52" s="61"/>
      <c r="AT52" s="61"/>
      <c r="AU52" s="61"/>
      <c r="AV52" s="61"/>
      <c r="AW52" s="61"/>
    </row>
    <row r="53" spans="1:49" s="44" customFormat="1" ht="15" customHeight="1" thickBot="1" x14ac:dyDescent="0.3">
      <c r="A53" s="64" t="s">
        <v>9</v>
      </c>
      <c r="B53" s="102"/>
      <c r="C53" s="103"/>
      <c r="D53" s="103"/>
      <c r="E53" s="104"/>
      <c r="F53" s="65"/>
      <c r="G53" s="135"/>
      <c r="H53" s="135"/>
      <c r="I53" s="136"/>
      <c r="J53" s="139"/>
      <c r="K53" s="94"/>
      <c r="L53" s="11"/>
      <c r="M53" s="11"/>
      <c r="N53" s="11"/>
      <c r="O53" s="11"/>
      <c r="P53" s="11"/>
      <c r="Q53" s="11"/>
      <c r="R53" s="11"/>
      <c r="S53" s="11"/>
      <c r="T53" s="11">
        <v>4</v>
      </c>
      <c r="U53" s="11"/>
      <c r="AJ53" s="61"/>
      <c r="AK53" s="61"/>
      <c r="AL53" s="61"/>
      <c r="AM53" s="73"/>
      <c r="AN53" s="73"/>
      <c r="AO53" s="73"/>
      <c r="AP53" s="73"/>
      <c r="AQ53" s="73" t="s">
        <v>48</v>
      </c>
      <c r="AR53" s="61"/>
      <c r="AS53" s="61"/>
      <c r="AT53" s="61"/>
      <c r="AU53" s="61"/>
      <c r="AV53" s="61"/>
      <c r="AW53" s="61"/>
    </row>
    <row r="54" spans="1:49" s="44" customFormat="1" ht="15" x14ac:dyDescent="0.25">
      <c r="A54" s="60"/>
      <c r="B54" s="66"/>
      <c r="C54" s="66"/>
      <c r="D54" s="60"/>
      <c r="AJ54" s="61"/>
      <c r="AK54" s="61"/>
      <c r="AL54" s="61"/>
      <c r="AM54" s="73"/>
      <c r="AN54" s="73"/>
      <c r="AO54" s="73"/>
      <c r="AP54" s="73"/>
      <c r="AQ54" s="73" t="s">
        <v>49</v>
      </c>
      <c r="AR54" s="61"/>
      <c r="AS54" s="61"/>
      <c r="AT54" s="61"/>
      <c r="AU54" s="61"/>
      <c r="AV54" s="61"/>
      <c r="AW54" s="61"/>
    </row>
    <row r="55" spans="1:49" ht="15" x14ac:dyDescent="0.25">
      <c r="AM55" s="73"/>
      <c r="AN55" s="73"/>
      <c r="AO55" s="73"/>
      <c r="AP55" s="73"/>
      <c r="AQ55" s="73" t="s">
        <v>50</v>
      </c>
    </row>
    <row r="56" spans="1:49" ht="15" x14ac:dyDescent="0.25">
      <c r="AM56" s="73"/>
      <c r="AN56" s="73"/>
      <c r="AO56" s="73"/>
      <c r="AP56" s="73"/>
      <c r="AQ56" s="73" t="s">
        <v>51</v>
      </c>
    </row>
    <row r="57" spans="1:49" ht="15" x14ac:dyDescent="0.25">
      <c r="AM57" s="73"/>
      <c r="AN57" s="73"/>
      <c r="AO57" s="73"/>
      <c r="AP57" s="73"/>
      <c r="AQ57" s="73"/>
    </row>
    <row r="58" spans="1:49" ht="15" x14ac:dyDescent="0.25">
      <c r="AM58" s="73"/>
      <c r="AN58" s="73"/>
      <c r="AO58" s="73"/>
      <c r="AP58" s="73"/>
      <c r="AQ58" s="73"/>
    </row>
    <row r="59" spans="1:49" ht="15" x14ac:dyDescent="0.25">
      <c r="AM59" s="73"/>
      <c r="AN59" s="73"/>
      <c r="AO59" s="73"/>
      <c r="AP59" s="73"/>
      <c r="AQ59" s="73"/>
    </row>
    <row r="60" spans="1:49" ht="15" x14ac:dyDescent="0.25">
      <c r="AM60" s="73"/>
      <c r="AN60" s="73"/>
      <c r="AO60" s="73"/>
      <c r="AP60" s="73"/>
      <c r="AQ60" s="73"/>
    </row>
    <row r="61" spans="1:49" ht="15" x14ac:dyDescent="0.25">
      <c r="AM61" s="74" t="s">
        <v>52</v>
      </c>
      <c r="AN61" s="73"/>
      <c r="AO61" s="73"/>
      <c r="AP61" s="73"/>
      <c r="AQ61" s="73"/>
    </row>
    <row r="62" spans="1:49" ht="15" x14ac:dyDescent="0.25">
      <c r="AM62" s="75" t="s">
        <v>53</v>
      </c>
      <c r="AN62" s="73"/>
      <c r="AO62" s="76" t="s">
        <v>54</v>
      </c>
      <c r="AP62" s="73"/>
      <c r="AQ62" s="73"/>
    </row>
    <row r="63" spans="1:49" ht="15" x14ac:dyDescent="0.25">
      <c r="AM63" s="75" t="s">
        <v>55</v>
      </c>
      <c r="AN63" s="73"/>
      <c r="AO63" s="76" t="s">
        <v>56</v>
      </c>
      <c r="AP63" s="73"/>
      <c r="AQ63" s="73"/>
    </row>
    <row r="64" spans="1:49" ht="15" x14ac:dyDescent="0.25">
      <c r="AM64" s="75" t="s">
        <v>57</v>
      </c>
      <c r="AN64" s="73"/>
      <c r="AO64" s="76" t="s">
        <v>58</v>
      </c>
      <c r="AP64" s="73"/>
      <c r="AQ64" s="73"/>
    </row>
    <row r="65" spans="39:43" ht="15" x14ac:dyDescent="0.25">
      <c r="AM65" s="75" t="s">
        <v>59</v>
      </c>
      <c r="AN65" s="73"/>
      <c r="AO65" s="76" t="s">
        <v>60</v>
      </c>
      <c r="AP65" s="73"/>
      <c r="AQ65" s="73"/>
    </row>
    <row r="66" spans="39:43" ht="15" x14ac:dyDescent="0.25">
      <c r="AM66" s="75" t="s">
        <v>61</v>
      </c>
      <c r="AN66" s="73"/>
      <c r="AO66" s="76" t="s">
        <v>62</v>
      </c>
      <c r="AP66" s="73"/>
      <c r="AQ66" s="73"/>
    </row>
    <row r="67" spans="39:43" ht="15" x14ac:dyDescent="0.25">
      <c r="AM67" s="75" t="s">
        <v>63</v>
      </c>
      <c r="AN67" s="73"/>
      <c r="AO67" s="76" t="s">
        <v>64</v>
      </c>
      <c r="AP67" s="73"/>
      <c r="AQ67" s="73"/>
    </row>
    <row r="68" spans="39:43" ht="15" x14ac:dyDescent="0.25">
      <c r="AM68" s="75" t="s">
        <v>65</v>
      </c>
      <c r="AN68" s="73"/>
      <c r="AO68" s="76" t="s">
        <v>66</v>
      </c>
      <c r="AP68" s="73"/>
      <c r="AQ68" s="73"/>
    </row>
    <row r="69" spans="39:43" ht="15" x14ac:dyDescent="0.25">
      <c r="AM69" s="75" t="s">
        <v>67</v>
      </c>
      <c r="AN69" s="73"/>
      <c r="AO69" s="76" t="s">
        <v>68</v>
      </c>
      <c r="AP69" s="73"/>
      <c r="AQ69" s="73"/>
    </row>
    <row r="70" spans="39:43" ht="15" x14ac:dyDescent="0.25">
      <c r="AM70" s="74" t="s">
        <v>52</v>
      </c>
      <c r="AN70" s="73"/>
      <c r="AO70" s="76"/>
      <c r="AP70" s="73"/>
      <c r="AQ70" s="73"/>
    </row>
    <row r="71" spans="39:43" ht="15" x14ac:dyDescent="0.25">
      <c r="AM71" s="75" t="s">
        <v>69</v>
      </c>
      <c r="AN71" s="73"/>
      <c r="AO71" s="76" t="s">
        <v>70</v>
      </c>
      <c r="AP71" s="73"/>
      <c r="AQ71" s="73"/>
    </row>
    <row r="72" spans="39:43" ht="15" x14ac:dyDescent="0.25">
      <c r="AM72" s="75" t="s">
        <v>71</v>
      </c>
      <c r="AN72" s="73"/>
      <c r="AO72" s="76" t="s">
        <v>72</v>
      </c>
      <c r="AP72" s="73"/>
      <c r="AQ72" s="73"/>
    </row>
    <row r="73" spans="39:43" ht="15" x14ac:dyDescent="0.25">
      <c r="AM73" s="75" t="s">
        <v>73</v>
      </c>
      <c r="AN73" s="73"/>
      <c r="AO73" s="76" t="s">
        <v>74</v>
      </c>
      <c r="AP73" s="73"/>
      <c r="AQ73" s="73"/>
    </row>
    <row r="74" spans="39:43" ht="15" x14ac:dyDescent="0.25">
      <c r="AM74" s="75" t="s">
        <v>75</v>
      </c>
      <c r="AN74" s="73"/>
      <c r="AO74" s="76" t="s">
        <v>76</v>
      </c>
      <c r="AP74" s="73"/>
      <c r="AQ74" s="73"/>
    </row>
    <row r="75" spans="39:43" ht="15" x14ac:dyDescent="0.25">
      <c r="AM75" s="75" t="s">
        <v>77</v>
      </c>
      <c r="AN75" s="73"/>
      <c r="AO75" s="76" t="s">
        <v>78</v>
      </c>
      <c r="AP75" s="73"/>
      <c r="AQ75" s="73"/>
    </row>
    <row r="76" spans="39:43" ht="15" x14ac:dyDescent="0.25">
      <c r="AM76" s="75" t="s">
        <v>79</v>
      </c>
      <c r="AN76" s="73"/>
      <c r="AO76" s="76" t="s">
        <v>80</v>
      </c>
      <c r="AP76" s="73"/>
      <c r="AQ76" s="73"/>
    </row>
    <row r="77" spans="39:43" ht="15" x14ac:dyDescent="0.25">
      <c r="AM77" s="75" t="s">
        <v>81</v>
      </c>
      <c r="AN77" s="73"/>
      <c r="AO77" s="76" t="s">
        <v>82</v>
      </c>
      <c r="AP77" s="73"/>
      <c r="AQ77" s="73"/>
    </row>
    <row r="78" spans="39:43" ht="15" x14ac:dyDescent="0.25">
      <c r="AM78" s="75" t="s">
        <v>83</v>
      </c>
      <c r="AN78" s="73"/>
      <c r="AO78" s="76" t="s">
        <v>84</v>
      </c>
      <c r="AP78" s="73"/>
      <c r="AQ78" s="73"/>
    </row>
    <row r="79" spans="39:43" ht="15" x14ac:dyDescent="0.25">
      <c r="AM79" s="75" t="s">
        <v>85</v>
      </c>
      <c r="AN79" s="73"/>
      <c r="AO79" s="76" t="s">
        <v>86</v>
      </c>
      <c r="AP79" s="73"/>
      <c r="AQ79" s="73"/>
    </row>
    <row r="80" spans="39:43" ht="15" x14ac:dyDescent="0.25">
      <c r="AM80" s="75" t="s">
        <v>87</v>
      </c>
      <c r="AN80" s="73"/>
      <c r="AO80" s="76" t="s">
        <v>88</v>
      </c>
      <c r="AP80" s="73"/>
      <c r="AQ80" s="73"/>
    </row>
    <row r="81" spans="39:43" ht="15" x14ac:dyDescent="0.25">
      <c r="AM81" s="75" t="s">
        <v>89</v>
      </c>
      <c r="AN81" s="73"/>
      <c r="AO81" s="76" t="s">
        <v>90</v>
      </c>
      <c r="AP81" s="73"/>
      <c r="AQ81" s="73"/>
    </row>
    <row r="82" spans="39:43" ht="15" x14ac:dyDescent="0.25">
      <c r="AM82" s="74" t="s">
        <v>52</v>
      </c>
      <c r="AN82" s="73"/>
      <c r="AO82" s="76"/>
      <c r="AP82" s="73"/>
      <c r="AQ82" s="73"/>
    </row>
    <row r="83" spans="39:43" ht="15" x14ac:dyDescent="0.25">
      <c r="AM83" s="75" t="s">
        <v>91</v>
      </c>
      <c r="AN83" s="73"/>
      <c r="AO83" s="76" t="s">
        <v>92</v>
      </c>
      <c r="AP83" s="73"/>
      <c r="AQ83" s="73"/>
    </row>
    <row r="84" spans="39:43" ht="15" x14ac:dyDescent="0.25">
      <c r="AM84" s="75" t="s">
        <v>93</v>
      </c>
      <c r="AN84" s="73"/>
      <c r="AO84" s="76" t="s">
        <v>94</v>
      </c>
      <c r="AP84" s="73"/>
      <c r="AQ84" s="73"/>
    </row>
    <row r="85" spans="39:43" ht="15" x14ac:dyDescent="0.25">
      <c r="AM85" s="75" t="s">
        <v>95</v>
      </c>
      <c r="AN85" s="73"/>
      <c r="AO85" s="76" t="s">
        <v>96</v>
      </c>
      <c r="AP85" s="73"/>
      <c r="AQ85" s="73"/>
    </row>
    <row r="86" spans="39:43" ht="15" x14ac:dyDescent="0.25">
      <c r="AM86" s="75" t="s">
        <v>97</v>
      </c>
      <c r="AN86" s="73"/>
      <c r="AO86" s="76" t="s">
        <v>98</v>
      </c>
      <c r="AP86" s="73"/>
      <c r="AQ86" s="73"/>
    </row>
    <row r="87" spans="39:43" ht="15" x14ac:dyDescent="0.25">
      <c r="AM87" s="75" t="s">
        <v>99</v>
      </c>
      <c r="AN87" s="73"/>
      <c r="AO87" s="76" t="s">
        <v>100</v>
      </c>
      <c r="AP87" s="73"/>
      <c r="AQ87" s="73"/>
    </row>
    <row r="88" spans="39:43" ht="15" x14ac:dyDescent="0.25">
      <c r="AM88" s="75" t="s">
        <v>101</v>
      </c>
      <c r="AN88" s="73"/>
      <c r="AO88" s="76" t="s">
        <v>102</v>
      </c>
      <c r="AP88" s="73"/>
      <c r="AQ88" s="73"/>
    </row>
    <row r="89" spans="39:43" ht="15" x14ac:dyDescent="0.25">
      <c r="AM89" s="75" t="s">
        <v>103</v>
      </c>
      <c r="AN89" s="73"/>
      <c r="AO89" s="76" t="s">
        <v>104</v>
      </c>
      <c r="AP89" s="73"/>
      <c r="AQ89" s="73"/>
    </row>
    <row r="90" spans="39:43" ht="15" x14ac:dyDescent="0.25">
      <c r="AM90" s="74" t="s">
        <v>52</v>
      </c>
      <c r="AN90" s="73"/>
      <c r="AO90" s="76"/>
      <c r="AP90" s="73"/>
      <c r="AQ90" s="73"/>
    </row>
    <row r="91" spans="39:43" ht="15" x14ac:dyDescent="0.25">
      <c r="AM91" s="75" t="s">
        <v>105</v>
      </c>
      <c r="AN91" s="73"/>
      <c r="AO91" s="76" t="s">
        <v>106</v>
      </c>
      <c r="AP91" s="73"/>
      <c r="AQ91" s="73"/>
    </row>
    <row r="92" spans="39:43" ht="15" x14ac:dyDescent="0.25">
      <c r="AM92" s="75" t="s">
        <v>107</v>
      </c>
      <c r="AN92" s="73"/>
      <c r="AO92" s="76" t="s">
        <v>108</v>
      </c>
      <c r="AP92" s="73"/>
      <c r="AQ92" s="73"/>
    </row>
    <row r="93" spans="39:43" ht="15" x14ac:dyDescent="0.25">
      <c r="AM93" s="75" t="s">
        <v>109</v>
      </c>
      <c r="AN93" s="73"/>
      <c r="AO93" s="76" t="s">
        <v>110</v>
      </c>
      <c r="AP93" s="73"/>
      <c r="AQ93" s="73"/>
    </row>
    <row r="94" spans="39:43" ht="15" x14ac:dyDescent="0.25">
      <c r="AM94" s="75" t="s">
        <v>111</v>
      </c>
      <c r="AN94" s="73"/>
      <c r="AO94" s="76" t="s">
        <v>112</v>
      </c>
      <c r="AP94" s="73"/>
      <c r="AQ94" s="73"/>
    </row>
    <row r="95" spans="39:43" ht="15" x14ac:dyDescent="0.25">
      <c r="AM95" s="75" t="s">
        <v>113</v>
      </c>
      <c r="AN95" s="73"/>
      <c r="AO95" s="76" t="s">
        <v>114</v>
      </c>
      <c r="AP95" s="73"/>
      <c r="AQ95" s="73"/>
    </row>
    <row r="96" spans="39:43" ht="15" x14ac:dyDescent="0.25">
      <c r="AM96" s="75" t="s">
        <v>115</v>
      </c>
      <c r="AN96" s="73"/>
      <c r="AO96" s="76" t="s">
        <v>116</v>
      </c>
      <c r="AP96" s="73"/>
      <c r="AQ96" s="73"/>
    </row>
    <row r="97" spans="39:43" ht="15" x14ac:dyDescent="0.25">
      <c r="AM97" s="75" t="s">
        <v>117</v>
      </c>
      <c r="AN97" s="73"/>
      <c r="AO97" s="76" t="s">
        <v>118</v>
      </c>
      <c r="AP97" s="73"/>
      <c r="AQ97" s="73"/>
    </row>
    <row r="98" spans="39:43" ht="15" x14ac:dyDescent="0.25">
      <c r="AM98" s="75" t="s">
        <v>119</v>
      </c>
      <c r="AN98" s="73"/>
      <c r="AO98" s="76" t="s">
        <v>120</v>
      </c>
      <c r="AP98" s="73"/>
      <c r="AQ98" s="73"/>
    </row>
    <row r="99" spans="39:43" ht="15" x14ac:dyDescent="0.25">
      <c r="AM99" s="74" t="s">
        <v>52</v>
      </c>
      <c r="AN99" s="73"/>
      <c r="AO99" s="76"/>
      <c r="AP99" s="73"/>
      <c r="AQ99" s="73"/>
    </row>
    <row r="100" spans="39:43" ht="15" x14ac:dyDescent="0.25">
      <c r="AM100" s="75" t="s">
        <v>121</v>
      </c>
      <c r="AN100" s="73"/>
      <c r="AO100" s="76" t="s">
        <v>122</v>
      </c>
      <c r="AP100" s="73"/>
      <c r="AQ100" s="73"/>
    </row>
    <row r="101" spans="39:43" ht="15" x14ac:dyDescent="0.25">
      <c r="AM101" s="75" t="s">
        <v>123</v>
      </c>
      <c r="AN101" s="73"/>
      <c r="AO101" s="76" t="s">
        <v>124</v>
      </c>
      <c r="AP101" s="73"/>
      <c r="AQ101" s="73"/>
    </row>
    <row r="102" spans="39:43" ht="15" x14ac:dyDescent="0.25">
      <c r="AM102" s="75" t="s">
        <v>125</v>
      </c>
      <c r="AN102" s="73"/>
      <c r="AO102" s="76" t="s">
        <v>126</v>
      </c>
      <c r="AP102" s="73"/>
      <c r="AQ102" s="73"/>
    </row>
    <row r="103" spans="39:43" ht="15" x14ac:dyDescent="0.25">
      <c r="AM103" s="75" t="s">
        <v>127</v>
      </c>
      <c r="AN103" s="73"/>
      <c r="AO103" s="76" t="s">
        <v>128</v>
      </c>
      <c r="AP103" s="73"/>
      <c r="AQ103" s="73"/>
    </row>
    <row r="104" spans="39:43" ht="15" x14ac:dyDescent="0.25">
      <c r="AM104" s="75" t="s">
        <v>129</v>
      </c>
      <c r="AN104" s="73"/>
      <c r="AO104" s="76" t="s">
        <v>130</v>
      </c>
      <c r="AP104" s="73"/>
      <c r="AQ104" s="73"/>
    </row>
    <row r="105" spans="39:43" ht="15" x14ac:dyDescent="0.25">
      <c r="AM105" s="75" t="s">
        <v>131</v>
      </c>
      <c r="AN105" s="73"/>
      <c r="AO105" s="76" t="s">
        <v>132</v>
      </c>
      <c r="AP105" s="73"/>
      <c r="AQ105" s="73"/>
    </row>
    <row r="106" spans="39:43" ht="15" x14ac:dyDescent="0.25">
      <c r="AM106" s="75" t="s">
        <v>133</v>
      </c>
      <c r="AN106" s="73"/>
      <c r="AO106" s="76" t="s">
        <v>134</v>
      </c>
      <c r="AP106" s="73"/>
      <c r="AQ106" s="73"/>
    </row>
    <row r="107" spans="39:43" ht="15" x14ac:dyDescent="0.25">
      <c r="AM107" s="75" t="s">
        <v>135</v>
      </c>
      <c r="AN107" s="73"/>
      <c r="AO107" s="76" t="s">
        <v>136</v>
      </c>
      <c r="AP107" s="73"/>
      <c r="AQ107" s="73"/>
    </row>
    <row r="108" spans="39:43" ht="15" x14ac:dyDescent="0.25">
      <c r="AM108" s="74" t="s">
        <v>52</v>
      </c>
      <c r="AN108" s="73"/>
      <c r="AO108" s="76"/>
      <c r="AP108" s="73"/>
      <c r="AQ108" s="73"/>
    </row>
    <row r="109" spans="39:43" ht="15" x14ac:dyDescent="0.25">
      <c r="AM109" s="75" t="s">
        <v>137</v>
      </c>
      <c r="AN109" s="73"/>
      <c r="AO109" s="76" t="s">
        <v>138</v>
      </c>
      <c r="AP109" s="73"/>
      <c r="AQ109" s="73"/>
    </row>
    <row r="110" spans="39:43" ht="15" x14ac:dyDescent="0.25">
      <c r="AM110" s="75" t="s">
        <v>139</v>
      </c>
      <c r="AN110" s="73"/>
      <c r="AO110" s="76" t="s">
        <v>140</v>
      </c>
      <c r="AP110" s="73"/>
      <c r="AQ110" s="73"/>
    </row>
    <row r="111" spans="39:43" ht="15" x14ac:dyDescent="0.25">
      <c r="AM111" s="75" t="s">
        <v>141</v>
      </c>
      <c r="AN111" s="73"/>
      <c r="AO111" s="76" t="s">
        <v>142</v>
      </c>
      <c r="AP111" s="73"/>
      <c r="AQ111" s="73"/>
    </row>
    <row r="112" spans="39:43" ht="15" x14ac:dyDescent="0.25">
      <c r="AM112" s="75" t="s">
        <v>143</v>
      </c>
      <c r="AN112" s="73"/>
      <c r="AO112" s="76" t="s">
        <v>144</v>
      </c>
      <c r="AP112" s="73"/>
      <c r="AQ112" s="73"/>
    </row>
    <row r="113" spans="39:43" ht="15" x14ac:dyDescent="0.25">
      <c r="AM113" s="75" t="s">
        <v>145</v>
      </c>
      <c r="AN113" s="73"/>
      <c r="AO113" s="76" t="s">
        <v>146</v>
      </c>
      <c r="AP113" s="73"/>
      <c r="AQ113" s="73"/>
    </row>
    <row r="114" spans="39:43" ht="15" x14ac:dyDescent="0.25">
      <c r="AM114" s="75" t="s">
        <v>147</v>
      </c>
      <c r="AN114" s="73"/>
      <c r="AO114" s="76" t="s">
        <v>148</v>
      </c>
      <c r="AP114" s="73"/>
      <c r="AQ114" s="73"/>
    </row>
    <row r="115" spans="39:43" ht="15" x14ac:dyDescent="0.25">
      <c r="AM115" s="75" t="s">
        <v>149</v>
      </c>
      <c r="AN115" s="73"/>
      <c r="AO115" s="76" t="s">
        <v>150</v>
      </c>
      <c r="AP115" s="73"/>
      <c r="AQ115" s="73"/>
    </row>
    <row r="116" spans="39:43" ht="15" x14ac:dyDescent="0.25">
      <c r="AM116" s="75" t="s">
        <v>151</v>
      </c>
      <c r="AN116" s="73"/>
      <c r="AO116" s="76" t="s">
        <v>152</v>
      </c>
      <c r="AP116" s="73"/>
      <c r="AQ116" s="73"/>
    </row>
    <row r="117" spans="39:43" ht="15" x14ac:dyDescent="0.25">
      <c r="AM117" s="74" t="s">
        <v>52</v>
      </c>
      <c r="AN117" s="73"/>
      <c r="AO117" s="76"/>
      <c r="AP117" s="73"/>
      <c r="AQ117" s="73"/>
    </row>
    <row r="118" spans="39:43" ht="15" x14ac:dyDescent="0.25">
      <c r="AM118" s="75" t="s">
        <v>153</v>
      </c>
      <c r="AN118" s="73"/>
      <c r="AO118" s="76" t="s">
        <v>154</v>
      </c>
      <c r="AP118" s="73"/>
      <c r="AQ118" s="73"/>
    </row>
    <row r="119" spans="39:43" ht="15" x14ac:dyDescent="0.25">
      <c r="AM119" s="75" t="s">
        <v>155</v>
      </c>
      <c r="AN119" s="73"/>
      <c r="AO119" s="76" t="s">
        <v>156</v>
      </c>
      <c r="AP119" s="73"/>
      <c r="AQ119" s="73"/>
    </row>
    <row r="120" spans="39:43" ht="15" x14ac:dyDescent="0.25">
      <c r="AM120" s="75" t="s">
        <v>157</v>
      </c>
      <c r="AN120" s="73"/>
      <c r="AO120" s="76" t="s">
        <v>158</v>
      </c>
      <c r="AP120" s="73"/>
      <c r="AQ120" s="73"/>
    </row>
    <row r="121" spans="39:43" ht="15" x14ac:dyDescent="0.25">
      <c r="AM121" s="75" t="s">
        <v>159</v>
      </c>
      <c r="AN121" s="73"/>
      <c r="AO121" s="76" t="s">
        <v>160</v>
      </c>
      <c r="AP121" s="73"/>
      <c r="AQ121" s="73"/>
    </row>
    <row r="122" spans="39:43" ht="15" x14ac:dyDescent="0.25">
      <c r="AM122" s="75" t="s">
        <v>77</v>
      </c>
      <c r="AN122" s="73"/>
      <c r="AO122" s="76" t="s">
        <v>161</v>
      </c>
      <c r="AP122" s="73"/>
      <c r="AQ122" s="73"/>
    </row>
    <row r="123" spans="39:43" ht="15" x14ac:dyDescent="0.25">
      <c r="AM123" s="75" t="s">
        <v>162</v>
      </c>
      <c r="AN123" s="73"/>
      <c r="AO123" s="76" t="s">
        <v>163</v>
      </c>
      <c r="AP123" s="73"/>
      <c r="AQ123" s="73"/>
    </row>
    <row r="124" spans="39:43" ht="15" x14ac:dyDescent="0.25">
      <c r="AM124" s="75" t="s">
        <v>164</v>
      </c>
      <c r="AN124" s="73"/>
      <c r="AO124" s="76" t="s">
        <v>165</v>
      </c>
      <c r="AP124" s="73"/>
      <c r="AQ124" s="73"/>
    </row>
    <row r="125" spans="39:43" ht="15" x14ac:dyDescent="0.25">
      <c r="AM125" s="75" t="s">
        <v>166</v>
      </c>
      <c r="AN125" s="73"/>
      <c r="AO125" s="76" t="s">
        <v>167</v>
      </c>
      <c r="AP125" s="73"/>
      <c r="AQ125" s="73"/>
    </row>
    <row r="126" spans="39:43" ht="15" x14ac:dyDescent="0.25">
      <c r="AM126" s="75" t="s">
        <v>168</v>
      </c>
      <c r="AN126" s="73"/>
      <c r="AO126" s="76" t="s">
        <v>169</v>
      </c>
      <c r="AP126" s="73"/>
      <c r="AQ126" s="73"/>
    </row>
    <row r="127" spans="39:43" ht="15" x14ac:dyDescent="0.25">
      <c r="AM127" s="74" t="s">
        <v>52</v>
      </c>
      <c r="AN127" s="73"/>
      <c r="AO127" s="76"/>
      <c r="AP127" s="73"/>
      <c r="AQ127" s="73"/>
    </row>
    <row r="128" spans="39:43" ht="15" x14ac:dyDescent="0.25">
      <c r="AM128" s="75" t="s">
        <v>170</v>
      </c>
      <c r="AN128" s="73"/>
      <c r="AO128" s="76" t="s">
        <v>171</v>
      </c>
      <c r="AP128" s="73"/>
      <c r="AQ128" s="73"/>
    </row>
    <row r="129" spans="39:43" ht="15" x14ac:dyDescent="0.25">
      <c r="AM129" s="75" t="s">
        <v>172</v>
      </c>
      <c r="AN129" s="73"/>
      <c r="AO129" s="76" t="s">
        <v>173</v>
      </c>
      <c r="AP129" s="73"/>
      <c r="AQ129" s="73"/>
    </row>
    <row r="130" spans="39:43" ht="15" x14ac:dyDescent="0.25">
      <c r="AM130" s="75" t="s">
        <v>174</v>
      </c>
      <c r="AN130" s="73"/>
      <c r="AO130" s="76" t="s">
        <v>175</v>
      </c>
      <c r="AP130" s="73"/>
      <c r="AQ130" s="73"/>
    </row>
    <row r="131" spans="39:43" ht="15" x14ac:dyDescent="0.25">
      <c r="AM131" s="75" t="s">
        <v>176</v>
      </c>
      <c r="AN131" s="73"/>
      <c r="AO131" s="76" t="s">
        <v>177</v>
      </c>
      <c r="AP131" s="73"/>
      <c r="AQ131" s="73"/>
    </row>
    <row r="132" spans="39:43" ht="15" x14ac:dyDescent="0.25">
      <c r="AM132" s="75" t="s">
        <v>178</v>
      </c>
      <c r="AN132" s="73"/>
      <c r="AO132" s="76" t="s">
        <v>179</v>
      </c>
      <c r="AP132" s="73"/>
      <c r="AQ132" s="73"/>
    </row>
    <row r="133" spans="39:43" ht="15" x14ac:dyDescent="0.25">
      <c r="AM133" s="75" t="s">
        <v>180</v>
      </c>
      <c r="AN133" s="73"/>
      <c r="AO133" s="76" t="s">
        <v>181</v>
      </c>
      <c r="AP133" s="73"/>
      <c r="AQ133" s="73"/>
    </row>
    <row r="134" spans="39:43" ht="15" x14ac:dyDescent="0.25">
      <c r="AM134" s="75" t="s">
        <v>182</v>
      </c>
      <c r="AN134" s="73"/>
      <c r="AO134" s="76" t="s">
        <v>183</v>
      </c>
      <c r="AP134" s="73"/>
      <c r="AQ134" s="73"/>
    </row>
  </sheetData>
  <sheetProtection algorithmName="SHA-512" hashValue="wfwTFwjlPzkbsYe5iABTY2AB/glmH7zR5oZRT3BRzhtCCkHtiAIDM2AAXXGM1AnNboUy1otycMKz/XeUv9+4YQ==" saltValue="nrqIc5a7WwliuFFPShIGQw==" spinCount="100000" sheet="1" objects="1" scenarios="1"/>
  <mergeCells count="58">
    <mergeCell ref="G50:I53"/>
    <mergeCell ref="J50:J53"/>
    <mergeCell ref="B11:C11"/>
    <mergeCell ref="P11:R11"/>
    <mergeCell ref="P5:R5"/>
    <mergeCell ref="P9:R9"/>
    <mergeCell ref="R14:R16"/>
    <mergeCell ref="J15:K15"/>
    <mergeCell ref="L15:M15"/>
    <mergeCell ref="N15:O15"/>
    <mergeCell ref="D9:O9"/>
    <mergeCell ref="D11:O11"/>
    <mergeCell ref="P7:R7"/>
    <mergeCell ref="B14:Q14"/>
    <mergeCell ref="J7:O7"/>
    <mergeCell ref="B39:E39"/>
    <mergeCell ref="T32:U32"/>
    <mergeCell ref="A1:R1"/>
    <mergeCell ref="A13:R13"/>
    <mergeCell ref="A44:R44"/>
    <mergeCell ref="A2:C2"/>
    <mergeCell ref="B40:E40"/>
    <mergeCell ref="F15:G15"/>
    <mergeCell ref="H15:I15"/>
    <mergeCell ref="B3:C3"/>
    <mergeCell ref="B5:C5"/>
    <mergeCell ref="B7:C7"/>
    <mergeCell ref="B9:C9"/>
    <mergeCell ref="L2:R2"/>
    <mergeCell ref="P35:Q35"/>
    <mergeCell ref="P3:R3"/>
    <mergeCell ref="E42:G42"/>
    <mergeCell ref="A42:B42"/>
    <mergeCell ref="A37:K37"/>
    <mergeCell ref="P15:Q15"/>
    <mergeCell ref="C35:E35"/>
    <mergeCell ref="G35:I35"/>
    <mergeCell ref="K35:L35"/>
    <mergeCell ref="A39:A40"/>
    <mergeCell ref="L39:M40"/>
    <mergeCell ref="N39:Q39"/>
    <mergeCell ref="N40:Q40"/>
    <mergeCell ref="A49:B49"/>
    <mergeCell ref="M3:O3"/>
    <mergeCell ref="M5:O5"/>
    <mergeCell ref="D5:F5"/>
    <mergeCell ref="B53:E53"/>
    <mergeCell ref="B50:E50"/>
    <mergeCell ref="B51:E51"/>
    <mergeCell ref="A46:R46"/>
    <mergeCell ref="A47:R47"/>
    <mergeCell ref="A43:R43"/>
    <mergeCell ref="A45:R45"/>
    <mergeCell ref="B52:E52"/>
    <mergeCell ref="J42:L42"/>
    <mergeCell ref="A14:A16"/>
    <mergeCell ref="B15:C15"/>
    <mergeCell ref="D15:E15"/>
  </mergeCells>
  <conditionalFormatting sqref="B39:E39">
    <cfRule type="cellIs" dxfId="9" priority="7" operator="between">
      <formula>-100</formula>
      <formula>300</formula>
    </cfRule>
  </conditionalFormatting>
  <conditionalFormatting sqref="D5">
    <cfRule type="expression" dxfId="8" priority="4">
      <formula>IF($D$5="Nepareizs iecirknis",TRUE,FALSE)</formula>
    </cfRule>
    <cfRule type="expression" dxfId="7" priority="5">
      <formula>IF($D$5=0,TRUE,FALSE)</formula>
    </cfRule>
  </conditionalFormatting>
  <conditionalFormatting sqref="N39">
    <cfRule type="cellIs" dxfId="6" priority="3" operator="between">
      <formula>$X$28</formula>
      <formula>$X$29</formula>
    </cfRule>
  </conditionalFormatting>
  <conditionalFormatting sqref="J50:J53">
    <cfRule type="cellIs" dxfId="5" priority="1" operator="between">
      <formula>$P$55</formula>
      <formula>$Q$55</formula>
    </cfRule>
  </conditionalFormatting>
  <dataValidations count="6">
    <dataValidation type="list" allowBlank="1" showInputMessage="1" showErrorMessage="1" sqref="P9:R9" xr:uid="{00000000-0002-0000-0000-000000000000}">
      <formula1>$T$17:$T$24</formula1>
    </dataValidation>
    <dataValidation type="list" allowBlank="1" showInputMessage="1" showErrorMessage="1" sqref="B5:C5" xr:uid="{00000000-0002-0000-0000-000001000000}">
      <formula1>INDIRECT($B$3)</formula1>
    </dataValidation>
    <dataValidation type="list" allowBlank="1" showInputMessage="1" showErrorMessage="1" sqref="B3:C3" xr:uid="{00000000-0002-0000-0000-000002000000}">
      <formula1>$AQ$48:$AQ$56</formula1>
    </dataValidation>
    <dataValidation type="list" allowBlank="1" showInputMessage="1" showErrorMessage="1" sqref="P7:R7" xr:uid="{00000000-0002-0000-0000-000003000000}">
      <formula1>$AE$27:$AE$28</formula1>
    </dataValidation>
    <dataValidation type="custom" showInputMessage="1" showErrorMessage="1" error="Vispirms aizpildiet lauku 2.3." sqref="B17:Q31" xr:uid="{00000000-0002-0000-0000-000004000000}">
      <formula1>NOT(ISBLANK($P$7))</formula1>
    </dataValidation>
    <dataValidation type="list" allowBlank="1" showInputMessage="1" showErrorMessage="1" sqref="J50:J53" xr:uid="{6F11BEEE-3D93-47F0-BD8A-5178CFC3C80D}">
      <formula1>$T$50:$T$53</formula1>
    </dataValidation>
  </dataValidation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4"/>
  <sheetViews>
    <sheetView workbookViewId="0">
      <selection sqref="A1:R53"/>
    </sheetView>
  </sheetViews>
  <sheetFormatPr defaultColWidth="9.140625" defaultRowHeight="12.75" x14ac:dyDescent="0.25"/>
  <cols>
    <col min="1" max="1" width="16.7109375" style="11" customWidth="1"/>
    <col min="2" max="2" width="9.140625" style="11" customWidth="1"/>
    <col min="3" max="3" width="8.85546875" style="11" customWidth="1"/>
    <col min="4" max="18" width="7.7109375" style="11" customWidth="1"/>
    <col min="19" max="16384" width="9.140625" style="11"/>
  </cols>
  <sheetData>
    <row r="1" spans="1:18" ht="19.5" customHeight="1" x14ac:dyDescent="0.25">
      <c r="A1" s="126" t="s">
        <v>196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8" customHeight="1" thickBot="1" x14ac:dyDescent="0.3">
      <c r="A2" s="129" t="s">
        <v>5</v>
      </c>
      <c r="B2" s="129"/>
      <c r="C2" s="129"/>
      <c r="D2" s="67"/>
      <c r="E2" s="67"/>
      <c r="F2" s="67"/>
      <c r="G2" s="67"/>
      <c r="H2" s="67"/>
      <c r="I2" s="67"/>
      <c r="J2" s="67"/>
      <c r="K2" s="67"/>
      <c r="L2" s="127" t="s">
        <v>4</v>
      </c>
      <c r="M2" s="127"/>
      <c r="N2" s="127"/>
      <c r="O2" s="127"/>
      <c r="P2" s="127"/>
      <c r="Q2" s="127"/>
      <c r="R2" s="127"/>
    </row>
    <row r="3" spans="1:18" ht="19.5" customHeight="1" thickBot="1" x14ac:dyDescent="0.3">
      <c r="A3" s="78" t="s">
        <v>39</v>
      </c>
      <c r="B3" s="130"/>
      <c r="C3" s="131"/>
      <c r="D3" s="73"/>
      <c r="E3" s="71"/>
      <c r="F3" s="71"/>
      <c r="G3" s="71"/>
      <c r="H3" s="71"/>
      <c r="I3" s="71"/>
      <c r="J3" s="71"/>
      <c r="K3" s="71"/>
      <c r="L3" s="71"/>
      <c r="M3" s="98" t="s">
        <v>41</v>
      </c>
      <c r="N3" s="98"/>
      <c r="O3" s="99"/>
      <c r="P3" s="162" t="s">
        <v>200</v>
      </c>
      <c r="Q3" s="163"/>
      <c r="R3" s="164"/>
    </row>
    <row r="4" spans="1:18" ht="6" customHeight="1" thickBot="1" x14ac:dyDescent="0.3">
      <c r="A4" s="78"/>
      <c r="B4" s="79"/>
      <c r="C4" s="79"/>
      <c r="D4" s="73"/>
      <c r="E4" s="12"/>
      <c r="F4" s="78"/>
      <c r="G4" s="12"/>
      <c r="H4" s="12"/>
      <c r="I4" s="12"/>
      <c r="J4" s="12"/>
      <c r="K4" s="12"/>
      <c r="L4" s="12"/>
      <c r="M4" s="12"/>
      <c r="N4" s="12"/>
      <c r="O4" s="12"/>
    </row>
    <row r="5" spans="1:18" ht="19.5" customHeight="1" thickBot="1" x14ac:dyDescent="0.3">
      <c r="A5" s="78" t="s">
        <v>199</v>
      </c>
      <c r="B5" s="132"/>
      <c r="C5" s="133"/>
      <c r="D5" s="85"/>
      <c r="E5" s="86"/>
      <c r="F5" s="86"/>
      <c r="G5" s="71"/>
      <c r="H5" s="71"/>
      <c r="I5" s="71"/>
      <c r="J5" s="71"/>
      <c r="K5" s="71"/>
      <c r="L5" s="71"/>
      <c r="M5" s="98" t="s">
        <v>40</v>
      </c>
      <c r="N5" s="98"/>
      <c r="O5" s="99"/>
      <c r="P5" s="143"/>
      <c r="Q5" s="144"/>
      <c r="R5" s="145"/>
    </row>
    <row r="6" spans="1:18" ht="6" customHeight="1" thickBot="1" x14ac:dyDescent="0.3">
      <c r="A6" s="78"/>
      <c r="B6" s="79"/>
      <c r="C6" s="79"/>
      <c r="D6" s="78"/>
      <c r="E6" s="78"/>
      <c r="F6" s="78"/>
      <c r="G6" s="12"/>
      <c r="H6" s="12"/>
      <c r="I6" s="12"/>
      <c r="J6" s="12"/>
      <c r="K6" s="12"/>
      <c r="L6" s="12"/>
      <c r="M6" s="12"/>
      <c r="N6" s="12"/>
      <c r="O6" s="12"/>
      <c r="P6" s="44"/>
      <c r="Q6" s="44"/>
      <c r="R6" s="44"/>
    </row>
    <row r="7" spans="1:18" ht="19.5" customHeight="1" thickBot="1" x14ac:dyDescent="0.3">
      <c r="A7" s="78" t="s">
        <v>23</v>
      </c>
      <c r="B7" s="102"/>
      <c r="C7" s="104"/>
      <c r="D7" s="72"/>
      <c r="E7" s="71"/>
      <c r="F7" s="71"/>
      <c r="G7" s="71"/>
      <c r="H7" s="71"/>
      <c r="I7" s="71"/>
      <c r="J7" s="157" t="s">
        <v>185</v>
      </c>
      <c r="K7" s="157"/>
      <c r="L7" s="157"/>
      <c r="M7" s="157"/>
      <c r="N7" s="157"/>
      <c r="O7" s="158"/>
      <c r="P7" s="162"/>
      <c r="Q7" s="163"/>
      <c r="R7" s="164"/>
    </row>
    <row r="8" spans="1:18" ht="6" customHeight="1" thickBot="1" x14ac:dyDescent="0.3">
      <c r="A8" s="78"/>
      <c r="B8" s="79"/>
      <c r="C8" s="79"/>
      <c r="D8" s="78"/>
      <c r="E8" s="78"/>
      <c r="F8" s="78"/>
      <c r="G8" s="12"/>
      <c r="H8" s="12"/>
      <c r="I8" s="12"/>
      <c r="J8" s="12"/>
      <c r="K8" s="12"/>
      <c r="L8" s="12"/>
      <c r="M8" s="12"/>
      <c r="N8" s="12"/>
      <c r="O8" s="12"/>
      <c r="P8" s="44"/>
      <c r="Q8" s="44"/>
      <c r="R8" s="44"/>
    </row>
    <row r="9" spans="1:18" ht="19.5" customHeight="1" thickBot="1" x14ac:dyDescent="0.3">
      <c r="A9" s="78" t="s">
        <v>24</v>
      </c>
      <c r="B9" s="102"/>
      <c r="C9" s="104"/>
      <c r="D9" s="148" t="s">
        <v>193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0"/>
      <c r="P9" s="165"/>
      <c r="Q9" s="166"/>
      <c r="R9" s="167"/>
    </row>
    <row r="10" spans="1:18" ht="6" customHeight="1" thickBot="1" x14ac:dyDescent="0.3">
      <c r="A10" s="78"/>
      <c r="B10" s="79"/>
      <c r="C10" s="79"/>
      <c r="D10" s="81"/>
      <c r="E10" s="81"/>
      <c r="F10" s="81"/>
      <c r="G10" s="13"/>
      <c r="H10" s="13"/>
      <c r="I10" s="13"/>
      <c r="J10" s="13"/>
      <c r="K10" s="13"/>
      <c r="L10" s="13"/>
      <c r="M10" s="13"/>
      <c r="N10" s="13"/>
      <c r="O10" s="13"/>
      <c r="P10" s="44"/>
      <c r="Q10" s="44"/>
      <c r="R10" s="44"/>
    </row>
    <row r="11" spans="1:18" ht="19.5" customHeight="1" thickBot="1" x14ac:dyDescent="0.3">
      <c r="A11" s="78" t="s">
        <v>25</v>
      </c>
      <c r="B11" s="102"/>
      <c r="C11" s="104"/>
      <c r="D11" s="148" t="s">
        <v>194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  <c r="P11" s="140"/>
      <c r="Q11" s="141"/>
      <c r="R11" s="142"/>
    </row>
    <row r="12" spans="1:18" ht="6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5" customHeight="1" thickBot="1" x14ac:dyDescent="0.3">
      <c r="A13" s="127" t="s">
        <v>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8" ht="16.5" customHeight="1" thickBot="1" x14ac:dyDescent="0.3">
      <c r="A14" s="108" t="s">
        <v>0</v>
      </c>
      <c r="B14" s="154" t="s">
        <v>11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6"/>
      <c r="R14" s="146" t="s">
        <v>31</v>
      </c>
    </row>
    <row r="15" spans="1:18" ht="25.5" customHeight="1" x14ac:dyDescent="0.25">
      <c r="A15" s="109"/>
      <c r="B15" s="111" t="s">
        <v>10</v>
      </c>
      <c r="C15" s="112"/>
      <c r="D15" s="111" t="s">
        <v>12</v>
      </c>
      <c r="E15" s="112"/>
      <c r="F15" s="111" t="s">
        <v>13</v>
      </c>
      <c r="G15" s="112"/>
      <c r="H15" s="111" t="s">
        <v>14</v>
      </c>
      <c r="I15" s="112"/>
      <c r="J15" s="111" t="s">
        <v>15</v>
      </c>
      <c r="K15" s="112"/>
      <c r="L15" s="111" t="s">
        <v>16</v>
      </c>
      <c r="M15" s="112"/>
      <c r="N15" s="111" t="s">
        <v>20</v>
      </c>
      <c r="O15" s="112"/>
      <c r="P15" s="111" t="s">
        <v>21</v>
      </c>
      <c r="Q15" s="112"/>
      <c r="R15" s="116"/>
    </row>
    <row r="16" spans="1:18" ht="69.75" customHeight="1" thickBot="1" x14ac:dyDescent="0.3">
      <c r="A16" s="110"/>
      <c r="B16" s="15" t="s">
        <v>1</v>
      </c>
      <c r="C16" s="16" t="s">
        <v>2</v>
      </c>
      <c r="D16" s="17" t="s">
        <v>1</v>
      </c>
      <c r="E16" s="18" t="s">
        <v>2</v>
      </c>
      <c r="F16" s="15" t="s">
        <v>1</v>
      </c>
      <c r="G16" s="16" t="s">
        <v>2</v>
      </c>
      <c r="H16" s="17" t="s">
        <v>1</v>
      </c>
      <c r="I16" s="18" t="s">
        <v>2</v>
      </c>
      <c r="J16" s="15" t="s">
        <v>1</v>
      </c>
      <c r="K16" s="16" t="s">
        <v>2</v>
      </c>
      <c r="L16" s="15" t="s">
        <v>1</v>
      </c>
      <c r="M16" s="16" t="s">
        <v>2</v>
      </c>
      <c r="N16" s="15" t="s">
        <v>1</v>
      </c>
      <c r="O16" s="16" t="s">
        <v>2</v>
      </c>
      <c r="P16" s="15" t="s">
        <v>1</v>
      </c>
      <c r="Q16" s="16" t="s">
        <v>2</v>
      </c>
      <c r="R16" s="147"/>
    </row>
    <row r="17" spans="1:18" x14ac:dyDescent="0.25">
      <c r="A17" s="20">
        <v>1</v>
      </c>
      <c r="B17" s="45"/>
      <c r="C17" s="46"/>
      <c r="D17" s="47"/>
      <c r="E17" s="48"/>
      <c r="F17" s="45"/>
      <c r="G17" s="46"/>
      <c r="H17" s="47"/>
      <c r="I17" s="48"/>
      <c r="J17" s="45"/>
      <c r="K17" s="46"/>
      <c r="L17" s="45"/>
      <c r="M17" s="46"/>
      <c r="N17" s="45"/>
      <c r="O17" s="46"/>
      <c r="P17" s="45"/>
      <c r="Q17" s="46"/>
      <c r="R17" s="21"/>
    </row>
    <row r="18" spans="1:18" x14ac:dyDescent="0.25">
      <c r="A18" s="24">
        <v>2</v>
      </c>
      <c r="B18" s="49"/>
      <c r="C18" s="50"/>
      <c r="D18" s="51"/>
      <c r="E18" s="52"/>
      <c r="F18" s="49"/>
      <c r="G18" s="50"/>
      <c r="H18" s="51"/>
      <c r="I18" s="52"/>
      <c r="J18" s="49"/>
      <c r="K18" s="50"/>
      <c r="L18" s="49"/>
      <c r="M18" s="50"/>
      <c r="N18" s="49"/>
      <c r="O18" s="50"/>
      <c r="P18" s="49"/>
      <c r="Q18" s="50"/>
      <c r="R18" s="21"/>
    </row>
    <row r="19" spans="1:18" x14ac:dyDescent="0.25">
      <c r="A19" s="24">
        <v>3</v>
      </c>
      <c r="B19" s="49"/>
      <c r="C19" s="50"/>
      <c r="D19" s="51"/>
      <c r="E19" s="52"/>
      <c r="F19" s="49"/>
      <c r="G19" s="50"/>
      <c r="H19" s="51"/>
      <c r="I19" s="52"/>
      <c r="J19" s="49"/>
      <c r="K19" s="50"/>
      <c r="L19" s="49"/>
      <c r="M19" s="50"/>
      <c r="N19" s="49"/>
      <c r="O19" s="50"/>
      <c r="P19" s="49"/>
      <c r="Q19" s="50"/>
      <c r="R19" s="21"/>
    </row>
    <row r="20" spans="1:18" x14ac:dyDescent="0.25">
      <c r="A20" s="24">
        <v>4</v>
      </c>
      <c r="B20" s="49"/>
      <c r="C20" s="50"/>
      <c r="D20" s="51"/>
      <c r="E20" s="52"/>
      <c r="F20" s="49"/>
      <c r="G20" s="50"/>
      <c r="H20" s="51"/>
      <c r="I20" s="52"/>
      <c r="J20" s="49"/>
      <c r="K20" s="50"/>
      <c r="L20" s="49"/>
      <c r="M20" s="50"/>
      <c r="N20" s="49"/>
      <c r="O20" s="50"/>
      <c r="P20" s="49"/>
      <c r="Q20" s="50"/>
      <c r="R20" s="21"/>
    </row>
    <row r="21" spans="1:18" x14ac:dyDescent="0.25">
      <c r="A21" s="24">
        <v>5</v>
      </c>
      <c r="B21" s="49"/>
      <c r="C21" s="50"/>
      <c r="D21" s="51"/>
      <c r="E21" s="52"/>
      <c r="F21" s="49"/>
      <c r="G21" s="50"/>
      <c r="H21" s="51"/>
      <c r="I21" s="52"/>
      <c r="J21" s="49"/>
      <c r="K21" s="50"/>
      <c r="L21" s="49"/>
      <c r="M21" s="50"/>
      <c r="N21" s="49"/>
      <c r="O21" s="50"/>
      <c r="P21" s="49"/>
      <c r="Q21" s="50"/>
      <c r="R21" s="21"/>
    </row>
    <row r="22" spans="1:18" x14ac:dyDescent="0.25">
      <c r="A22" s="24">
        <v>6</v>
      </c>
      <c r="B22" s="49"/>
      <c r="C22" s="50"/>
      <c r="D22" s="51"/>
      <c r="E22" s="52"/>
      <c r="F22" s="49"/>
      <c r="G22" s="50"/>
      <c r="H22" s="51"/>
      <c r="I22" s="52"/>
      <c r="J22" s="49"/>
      <c r="K22" s="50"/>
      <c r="L22" s="49"/>
      <c r="M22" s="50"/>
      <c r="N22" s="49"/>
      <c r="O22" s="50"/>
      <c r="P22" s="49"/>
      <c r="Q22" s="50"/>
      <c r="R22" s="21"/>
    </row>
    <row r="23" spans="1:18" x14ac:dyDescent="0.25">
      <c r="A23" s="24">
        <v>7</v>
      </c>
      <c r="B23" s="49"/>
      <c r="C23" s="50"/>
      <c r="D23" s="51"/>
      <c r="E23" s="52"/>
      <c r="F23" s="49"/>
      <c r="G23" s="50"/>
      <c r="H23" s="51"/>
      <c r="I23" s="52"/>
      <c r="J23" s="49"/>
      <c r="K23" s="50"/>
      <c r="L23" s="49"/>
      <c r="M23" s="50"/>
      <c r="N23" s="49"/>
      <c r="O23" s="50"/>
      <c r="P23" s="49"/>
      <c r="Q23" s="50"/>
      <c r="R23" s="21"/>
    </row>
    <row r="24" spans="1:18" x14ac:dyDescent="0.25">
      <c r="A24" s="24">
        <v>8</v>
      </c>
      <c r="B24" s="49"/>
      <c r="C24" s="50"/>
      <c r="D24" s="51"/>
      <c r="E24" s="52"/>
      <c r="F24" s="49"/>
      <c r="G24" s="50"/>
      <c r="H24" s="51"/>
      <c r="I24" s="52"/>
      <c r="J24" s="49"/>
      <c r="K24" s="50"/>
      <c r="L24" s="49"/>
      <c r="M24" s="50"/>
      <c r="N24" s="49"/>
      <c r="O24" s="50"/>
      <c r="P24" s="49"/>
      <c r="Q24" s="50"/>
      <c r="R24" s="21"/>
    </row>
    <row r="25" spans="1:18" x14ac:dyDescent="0.25">
      <c r="A25" s="24">
        <v>9</v>
      </c>
      <c r="B25" s="49"/>
      <c r="C25" s="50"/>
      <c r="D25" s="51"/>
      <c r="E25" s="52"/>
      <c r="F25" s="49"/>
      <c r="G25" s="50"/>
      <c r="H25" s="51"/>
      <c r="I25" s="52"/>
      <c r="J25" s="49"/>
      <c r="K25" s="50"/>
      <c r="L25" s="49"/>
      <c r="M25" s="50"/>
      <c r="N25" s="49"/>
      <c r="O25" s="50"/>
      <c r="P25" s="49"/>
      <c r="Q25" s="50"/>
      <c r="R25" s="21"/>
    </row>
    <row r="26" spans="1:18" x14ac:dyDescent="0.25">
      <c r="A26" s="24">
        <v>10</v>
      </c>
      <c r="B26" s="49"/>
      <c r="C26" s="50"/>
      <c r="D26" s="51"/>
      <c r="E26" s="52"/>
      <c r="F26" s="49"/>
      <c r="G26" s="50"/>
      <c r="H26" s="51"/>
      <c r="I26" s="52"/>
      <c r="J26" s="49"/>
      <c r="K26" s="50"/>
      <c r="L26" s="49"/>
      <c r="M26" s="50"/>
      <c r="N26" s="49"/>
      <c r="O26" s="50"/>
      <c r="P26" s="49"/>
      <c r="Q26" s="50"/>
      <c r="R26" s="21"/>
    </row>
    <row r="27" spans="1:18" x14ac:dyDescent="0.25">
      <c r="A27" s="24">
        <v>11</v>
      </c>
      <c r="B27" s="49"/>
      <c r="C27" s="50"/>
      <c r="D27" s="51"/>
      <c r="E27" s="52"/>
      <c r="F27" s="49"/>
      <c r="G27" s="50"/>
      <c r="H27" s="51"/>
      <c r="I27" s="52"/>
      <c r="J27" s="49"/>
      <c r="K27" s="50"/>
      <c r="L27" s="49"/>
      <c r="M27" s="50"/>
      <c r="N27" s="49"/>
      <c r="O27" s="50"/>
      <c r="P27" s="49"/>
      <c r="Q27" s="50"/>
      <c r="R27" s="21"/>
    </row>
    <row r="28" spans="1:18" x14ac:dyDescent="0.25">
      <c r="A28" s="24">
        <v>12</v>
      </c>
      <c r="B28" s="49"/>
      <c r="C28" s="50"/>
      <c r="D28" s="51"/>
      <c r="E28" s="52"/>
      <c r="F28" s="49"/>
      <c r="G28" s="50"/>
      <c r="H28" s="51"/>
      <c r="I28" s="52"/>
      <c r="J28" s="49"/>
      <c r="K28" s="50"/>
      <c r="L28" s="49"/>
      <c r="M28" s="50"/>
      <c r="N28" s="49"/>
      <c r="O28" s="50"/>
      <c r="P28" s="49"/>
      <c r="Q28" s="50"/>
      <c r="R28" s="21"/>
    </row>
    <row r="29" spans="1:18" x14ac:dyDescent="0.25">
      <c r="A29" s="24">
        <v>13</v>
      </c>
      <c r="B29" s="49"/>
      <c r="C29" s="50"/>
      <c r="D29" s="51"/>
      <c r="E29" s="52"/>
      <c r="F29" s="49"/>
      <c r="G29" s="50"/>
      <c r="H29" s="51"/>
      <c r="I29" s="52"/>
      <c r="J29" s="49"/>
      <c r="K29" s="50"/>
      <c r="L29" s="49"/>
      <c r="M29" s="50"/>
      <c r="N29" s="49"/>
      <c r="O29" s="50"/>
      <c r="P29" s="49"/>
      <c r="Q29" s="50"/>
      <c r="R29" s="21"/>
    </row>
    <row r="30" spans="1:18" x14ac:dyDescent="0.25">
      <c r="A30" s="24">
        <v>14</v>
      </c>
      <c r="B30" s="49"/>
      <c r="C30" s="50"/>
      <c r="D30" s="51"/>
      <c r="E30" s="52"/>
      <c r="F30" s="49"/>
      <c r="G30" s="50"/>
      <c r="H30" s="51"/>
      <c r="I30" s="52"/>
      <c r="J30" s="49"/>
      <c r="K30" s="50"/>
      <c r="L30" s="49"/>
      <c r="M30" s="50"/>
      <c r="N30" s="49"/>
      <c r="O30" s="50"/>
      <c r="P30" s="49"/>
      <c r="Q30" s="50"/>
      <c r="R30" s="21"/>
    </row>
    <row r="31" spans="1:18" ht="13.5" thickBot="1" x14ac:dyDescent="0.3">
      <c r="A31" s="26">
        <v>15</v>
      </c>
      <c r="B31" s="53"/>
      <c r="C31" s="54"/>
      <c r="D31" s="55"/>
      <c r="E31" s="56"/>
      <c r="F31" s="53"/>
      <c r="G31" s="54"/>
      <c r="H31" s="55"/>
      <c r="I31" s="56"/>
      <c r="J31" s="53"/>
      <c r="K31" s="54"/>
      <c r="L31" s="53"/>
      <c r="M31" s="54"/>
      <c r="N31" s="53"/>
      <c r="O31" s="54"/>
      <c r="P31" s="53"/>
      <c r="Q31" s="54"/>
      <c r="R31" s="82"/>
    </row>
    <row r="32" spans="1:18" x14ac:dyDescent="0.25">
      <c r="A32" s="27" t="s">
        <v>29</v>
      </c>
      <c r="B32" s="28"/>
      <c r="C32" s="29"/>
      <c r="D32" s="30"/>
      <c r="E32" s="31"/>
      <c r="F32" s="28"/>
      <c r="G32" s="29"/>
      <c r="H32" s="30"/>
      <c r="I32" s="31"/>
      <c r="J32" s="28"/>
      <c r="K32" s="29"/>
      <c r="L32" s="30"/>
      <c r="M32" s="31"/>
      <c r="N32" s="28"/>
      <c r="O32" s="29"/>
      <c r="P32" s="30"/>
      <c r="Q32" s="31"/>
      <c r="R32" s="80"/>
    </row>
    <row r="33" spans="1:18" ht="26.25" thickBot="1" x14ac:dyDescent="0.3">
      <c r="A33" s="32" t="s">
        <v>26</v>
      </c>
      <c r="B33" s="33"/>
      <c r="C33" s="34"/>
      <c r="D33" s="35"/>
      <c r="E33" s="36"/>
      <c r="F33" s="33"/>
      <c r="G33" s="34"/>
      <c r="H33" s="35"/>
      <c r="I33" s="36"/>
      <c r="J33" s="33"/>
      <c r="K33" s="34"/>
      <c r="L33" s="35"/>
      <c r="M33" s="36"/>
      <c r="N33" s="33"/>
      <c r="O33" s="34"/>
      <c r="P33" s="35"/>
      <c r="Q33" s="36"/>
      <c r="R33" s="37"/>
    </row>
    <row r="34" spans="1:18" ht="13.5" thickBot="1" x14ac:dyDescent="0.3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1:18" ht="54" customHeight="1" thickBot="1" x14ac:dyDescent="0.3">
      <c r="A35" s="81" t="s">
        <v>30</v>
      </c>
      <c r="B35" s="10" t="str">
        <f>IF(P7=0,"aizpilda 2.3. lauku",IF(R31&gt;0,A31,IF(R30&gt;0,A30,IF(R29&gt;0,A29,IF(R28&gt;0,A28,IF(R27&gt;0,A27,IF(R26&gt;0,A26,IF(R25&gt;0,A25,IF(R24&gt;0,A24,IF(R23&gt;0,A23,IF(R22&gt;0,A22,IF(R21&gt;0,A21,IF(R20&gt;0,A20,IF(R19&gt;0,A19,IF(R18&gt;0,A18,IF(R17&gt;0,A17,"NAV DATU"))))))))))))))))</f>
        <v>aizpilda 2.3. lauku</v>
      </c>
      <c r="C35" s="114" t="s">
        <v>17</v>
      </c>
      <c r="D35" s="115"/>
      <c r="E35" s="116"/>
      <c r="F35" s="38"/>
      <c r="G35" s="115" t="s">
        <v>18</v>
      </c>
      <c r="H35" s="115"/>
      <c r="I35" s="115"/>
      <c r="J35" s="39">
        <v>100</v>
      </c>
      <c r="K35" s="115" t="s">
        <v>19</v>
      </c>
      <c r="L35" s="115"/>
      <c r="M35" s="38"/>
      <c r="N35" s="81" t="s">
        <v>42</v>
      </c>
      <c r="O35" s="43"/>
      <c r="P35" s="115" t="s">
        <v>43</v>
      </c>
      <c r="Q35" s="116"/>
      <c r="R35" s="40"/>
    </row>
    <row r="36" spans="1:18" ht="6" customHeight="1" x14ac:dyDescent="0.25">
      <c r="A36" s="81"/>
      <c r="B36" s="81"/>
      <c r="C36" s="81"/>
      <c r="D36" s="81"/>
      <c r="E36" s="81"/>
      <c r="F36" s="68"/>
      <c r="G36" s="81"/>
      <c r="H36" s="81"/>
      <c r="I36" s="81"/>
      <c r="J36" s="81"/>
      <c r="K36" s="81"/>
      <c r="L36" s="81"/>
      <c r="M36" s="68"/>
      <c r="N36" s="81"/>
      <c r="O36" s="69"/>
      <c r="P36" s="81"/>
      <c r="Q36" s="81"/>
      <c r="R36" s="70"/>
    </row>
    <row r="37" spans="1:18" s="1" customFormat="1" x14ac:dyDescent="0.25">
      <c r="A37" s="113" t="s">
        <v>32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81"/>
      <c r="M37" s="81"/>
      <c r="N37" s="81"/>
      <c r="O37" s="81"/>
      <c r="P37" s="81"/>
      <c r="Q37" s="81"/>
      <c r="R37" s="81"/>
    </row>
    <row r="38" spans="1:18" ht="5.25" customHeight="1" thickBot="1" x14ac:dyDescent="0.3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23.25" customHeight="1" thickBot="1" x14ac:dyDescent="0.3">
      <c r="A39" s="117" t="s">
        <v>189</v>
      </c>
      <c r="B39" s="159"/>
      <c r="C39" s="160"/>
      <c r="D39" s="160"/>
      <c r="E39" s="161"/>
      <c r="F39" s="5"/>
      <c r="G39" s="8"/>
      <c r="H39" s="9" t="s">
        <v>191</v>
      </c>
      <c r="I39" s="5"/>
      <c r="J39" s="5"/>
      <c r="K39" s="81"/>
      <c r="L39" s="118" t="s">
        <v>190</v>
      </c>
      <c r="M39" s="118"/>
      <c r="N39" s="168"/>
      <c r="O39" s="169"/>
      <c r="P39" s="169"/>
      <c r="Q39" s="170"/>
    </row>
    <row r="40" spans="1:18" ht="42.75" customHeight="1" thickBot="1" x14ac:dyDescent="0.3">
      <c r="A40" s="117"/>
      <c r="B40" s="122" t="s">
        <v>22</v>
      </c>
      <c r="C40" s="123"/>
      <c r="D40" s="123"/>
      <c r="E40" s="124"/>
      <c r="F40" s="4"/>
      <c r="G40" s="77"/>
      <c r="H40" s="9" t="s">
        <v>192</v>
      </c>
      <c r="I40" s="5"/>
      <c r="J40" s="5"/>
      <c r="K40" s="81"/>
      <c r="L40" s="118"/>
      <c r="M40" s="117"/>
      <c r="N40" s="122" t="s">
        <v>188</v>
      </c>
      <c r="O40" s="123"/>
      <c r="P40" s="123"/>
      <c r="Q40" s="124"/>
    </row>
    <row r="41" spans="1:18" s="7" customFormat="1" ht="6.75" customHeight="1" thickBot="1" x14ac:dyDescent="0.25">
      <c r="A41" s="83"/>
      <c r="B41" s="83"/>
      <c r="C41" s="83"/>
      <c r="D41" s="2"/>
      <c r="E41" s="3"/>
      <c r="F41" s="3"/>
      <c r="G41" s="3"/>
      <c r="H41" s="3"/>
      <c r="I41" s="2"/>
      <c r="J41" s="6"/>
      <c r="K41" s="6"/>
      <c r="L41" s="6"/>
      <c r="R41" s="81"/>
    </row>
    <row r="42" spans="1:18" s="44" customFormat="1" ht="25.5" customHeight="1" thickBot="1" x14ac:dyDescent="0.3">
      <c r="A42" s="107" t="s">
        <v>36</v>
      </c>
      <c r="B42" s="107"/>
      <c r="C42" s="57"/>
      <c r="D42" s="58"/>
      <c r="E42" s="107" t="s">
        <v>37</v>
      </c>
      <c r="F42" s="107"/>
      <c r="G42" s="134"/>
      <c r="H42" s="57"/>
      <c r="I42" s="58"/>
      <c r="J42" s="107" t="s">
        <v>38</v>
      </c>
      <c r="K42" s="107"/>
      <c r="L42" s="107"/>
      <c r="M42" s="59"/>
      <c r="N42" s="58"/>
      <c r="O42" s="58"/>
      <c r="P42" s="58"/>
      <c r="Q42" s="58"/>
      <c r="R42" s="79"/>
    </row>
    <row r="43" spans="1:18" s="44" customFormat="1" x14ac:dyDescent="0.25">
      <c r="A43" s="106" t="s">
        <v>34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</row>
    <row r="44" spans="1:18" s="44" customFormat="1" ht="23.25" customHeight="1" x14ac:dyDescent="0.2">
      <c r="A44" s="128" t="s">
        <v>35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</row>
    <row r="45" spans="1:18" s="44" customFormat="1" x14ac:dyDescent="0.2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8" s="44" customFormat="1" x14ac:dyDescent="0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18" s="44" customFormat="1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s="44" customFormat="1" ht="9" customHeight="1" x14ac:dyDescent="0.25">
      <c r="A48" s="84"/>
    </row>
    <row r="49" spans="1:18" s="44" customFormat="1" ht="12" customHeight="1" thickBot="1" x14ac:dyDescent="0.25">
      <c r="A49" s="97" t="s">
        <v>33</v>
      </c>
      <c r="B49" s="97"/>
      <c r="C49" s="6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s="44" customFormat="1" ht="13.5" thickBot="1" x14ac:dyDescent="0.3">
      <c r="A50" s="63" t="s">
        <v>6</v>
      </c>
      <c r="B50" s="171"/>
      <c r="C50" s="172"/>
      <c r="D50" s="172"/>
      <c r="E50" s="173"/>
      <c r="G50" s="135" t="s">
        <v>198</v>
      </c>
      <c r="H50" s="135"/>
      <c r="I50" s="136"/>
      <c r="J50" s="174"/>
    </row>
    <row r="51" spans="1:18" s="44" customFormat="1" ht="13.5" thickBot="1" x14ac:dyDescent="0.3">
      <c r="A51" s="63" t="s">
        <v>7</v>
      </c>
      <c r="B51" s="171"/>
      <c r="C51" s="172"/>
      <c r="D51" s="172"/>
      <c r="E51" s="173"/>
      <c r="G51" s="135"/>
      <c r="H51" s="135"/>
      <c r="I51" s="136"/>
      <c r="J51" s="175"/>
      <c r="K51" s="11"/>
      <c r="L51" s="11"/>
      <c r="M51" s="11"/>
      <c r="N51" s="11"/>
      <c r="O51" s="11"/>
      <c r="P51" s="11"/>
      <c r="Q51" s="11"/>
      <c r="R51" s="11"/>
    </row>
    <row r="52" spans="1:18" s="44" customFormat="1" ht="15" customHeight="1" thickBot="1" x14ac:dyDescent="0.25">
      <c r="A52" s="64" t="s">
        <v>8</v>
      </c>
      <c r="B52" s="171"/>
      <c r="C52" s="172"/>
      <c r="D52" s="172"/>
      <c r="E52" s="173"/>
      <c r="F52" s="65"/>
      <c r="G52" s="135"/>
      <c r="H52" s="135"/>
      <c r="I52" s="136"/>
      <c r="J52" s="175"/>
    </row>
    <row r="53" spans="1:18" s="44" customFormat="1" ht="15" customHeight="1" thickBot="1" x14ac:dyDescent="0.25">
      <c r="A53" s="64" t="s">
        <v>9</v>
      </c>
      <c r="B53" s="171"/>
      <c r="C53" s="172"/>
      <c r="D53" s="172"/>
      <c r="E53" s="173"/>
      <c r="F53" s="65"/>
      <c r="G53" s="135"/>
      <c r="H53" s="135"/>
      <c r="I53" s="136"/>
      <c r="J53" s="176"/>
      <c r="K53" s="11"/>
      <c r="L53" s="11"/>
      <c r="M53" s="11"/>
      <c r="N53" s="11"/>
      <c r="O53" s="11"/>
      <c r="P53" s="11"/>
      <c r="Q53" s="11"/>
      <c r="R53" s="11"/>
    </row>
    <row r="54" spans="1:18" s="44" customFormat="1" x14ac:dyDescent="0.25">
      <c r="A54" s="60"/>
      <c r="B54" s="66"/>
      <c r="C54" s="66"/>
      <c r="D54" s="60"/>
    </row>
  </sheetData>
  <sheetProtection algorithmName="SHA-512" hashValue="t2vpMAuXHgLh7lYtDRi6o5JDNHqbXbPydJOLNd/8SHixVXI2qewxhmtJjGeHM9q3C4VH0bhXtfwwPYc72492QA==" saltValue="dKLB62waZ5I1B31IXbB1gQ==" spinCount="100000" sheet="1" objects="1" scenarios="1"/>
  <mergeCells count="56">
    <mergeCell ref="B50:E50"/>
    <mergeCell ref="B51:E51"/>
    <mergeCell ref="B52:E52"/>
    <mergeCell ref="B53:E53"/>
    <mergeCell ref="A43:R43"/>
    <mergeCell ref="A44:R44"/>
    <mergeCell ref="A45:R45"/>
    <mergeCell ref="A46:R46"/>
    <mergeCell ref="A47:R47"/>
    <mergeCell ref="A49:B49"/>
    <mergeCell ref="G50:I53"/>
    <mergeCell ref="J50:J53"/>
    <mergeCell ref="P35:Q35"/>
    <mergeCell ref="B39:E39"/>
    <mergeCell ref="B40:E40"/>
    <mergeCell ref="A42:B42"/>
    <mergeCell ref="E42:G42"/>
    <mergeCell ref="J42:L42"/>
    <mergeCell ref="C35:E35"/>
    <mergeCell ref="G35:I35"/>
    <mergeCell ref="K35:L35"/>
    <mergeCell ref="A37:K37"/>
    <mergeCell ref="A39:A40"/>
    <mergeCell ref="L39:M40"/>
    <mergeCell ref="N39:Q39"/>
    <mergeCell ref="N40:Q40"/>
    <mergeCell ref="H15:I15"/>
    <mergeCell ref="J15:K15"/>
    <mergeCell ref="L15:M15"/>
    <mergeCell ref="N15:O15"/>
    <mergeCell ref="P15:Q15"/>
    <mergeCell ref="A1:R1"/>
    <mergeCell ref="P3:R3"/>
    <mergeCell ref="L2:R2"/>
    <mergeCell ref="P5:R5"/>
    <mergeCell ref="A2:C2"/>
    <mergeCell ref="B3:C3"/>
    <mergeCell ref="B5:C5"/>
    <mergeCell ref="M3:O3"/>
    <mergeCell ref="M5:O5"/>
    <mergeCell ref="J7:O7"/>
    <mergeCell ref="P7:R7"/>
    <mergeCell ref="A14:A16"/>
    <mergeCell ref="P9:R9"/>
    <mergeCell ref="P11:R11"/>
    <mergeCell ref="A13:R13"/>
    <mergeCell ref="B7:C7"/>
    <mergeCell ref="B9:C9"/>
    <mergeCell ref="B11:C11"/>
    <mergeCell ref="D11:O11"/>
    <mergeCell ref="D9:O9"/>
    <mergeCell ref="B14:Q14"/>
    <mergeCell ref="R14:R16"/>
    <mergeCell ref="B15:C15"/>
    <mergeCell ref="D15:E15"/>
    <mergeCell ref="F15:G15"/>
  </mergeCells>
  <conditionalFormatting sqref="B39:E39">
    <cfRule type="cellIs" dxfId="4" priority="5" operator="between">
      <formula>-100</formula>
      <formula>300</formula>
    </cfRule>
  </conditionalFormatting>
  <conditionalFormatting sqref="D5">
    <cfRule type="expression" dxfId="3" priority="3">
      <formula>IF($D$5="Nepareizs iecirknis",TRUE,FALSE)</formula>
    </cfRule>
    <cfRule type="expression" dxfId="2" priority="4">
      <formula>IF($D$5=0,TRUE,FALSE)</formula>
    </cfRule>
  </conditionalFormatting>
  <conditionalFormatting sqref="N39">
    <cfRule type="cellIs" dxfId="1" priority="7" operator="between">
      <formula>#REF!</formula>
      <formula>#REF!</formula>
    </cfRule>
  </conditionalFormatting>
  <conditionalFormatting sqref="J50:J53">
    <cfRule type="cellIs" dxfId="0" priority="1" operator="between">
      <formula>$P$55</formula>
      <formula>$Q$55</formula>
    </cfRule>
  </conditionalFormatting>
  <dataValidations count="4">
    <dataValidation type="custom" showInputMessage="1" showErrorMessage="1" error="Vispirms aizpildiet lauku 2.3." sqref="B17:Q31" xr:uid="{52087B8C-BD92-473A-AB99-58456A7D7CC4}">
      <formula1>NOT(ISBLANK($P$7))</formula1>
    </dataValidation>
    <dataValidation type="list" allowBlank="1" showInputMessage="1" showErrorMessage="1" sqref="B5:C5" xr:uid="{E50B7E35-A181-4CB3-BBEC-62C0B0007DB0}">
      <formula1>INDIRECT($B$3)</formula1>
    </dataValidation>
    <dataValidation type="list" allowBlank="1" showInputMessage="1" showErrorMessage="1" sqref="P7:R7 B3:C3 P9:R9" xr:uid="{40B7F37F-1F5C-4795-92B2-C4F1AEB2A425}">
      <formula1>#REF!</formula1>
    </dataValidation>
    <dataValidation type="list" allowBlank="1" showInputMessage="1" showErrorMessage="1" sqref="J50:J53" xr:uid="{712C4292-54A9-4AF8-8F93-A7CDA19308ED}">
      <formula1>$T$50:$T$53</formula1>
    </dataValidation>
  </dataValidation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7" workbookViewId="0">
      <selection activeCell="Q15" sqref="Q15"/>
    </sheetView>
  </sheetViews>
  <sheetFormatPr defaultRowHeight="15" x14ac:dyDescent="0.25"/>
  <sheetData/>
  <sheetProtection algorithmName="SHA-512" hashValue="P92k2X6mcPVU5BZXGkCc1H2l2an0//X03q9tDRJ4r6ZULiYML0JhUr2t8baTFf5Py4qriuSF0CUBL6mokk+EwA==" saltValue="RQuBn0Daa2gFCmx9q82O0w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12</vt:i4>
      </vt:variant>
    </vt:vector>
  </HeadingPairs>
  <TitlesOfParts>
    <vt:vector size="15" baseType="lpstr">
      <vt:lpstr>elektroniskā versija</vt:lpstr>
      <vt:lpstr>Ar roku aizpildamā versija</vt:lpstr>
      <vt:lpstr>Instrukcija</vt:lpstr>
      <vt:lpstr>Austrumvidzemes</vt:lpstr>
      <vt:lpstr>Dienvidkurzemes</vt:lpstr>
      <vt:lpstr>Dienvidlatgales</vt:lpstr>
      <vt:lpstr>'elektroniskā versija'!Drukas_apgabals</vt:lpstr>
      <vt:lpstr>Instrukcija!OLE_LINK3</vt:lpstr>
      <vt:lpstr>Instrukcija!OLE_LINK6</vt:lpstr>
      <vt:lpstr>Reģions</vt:lpstr>
      <vt:lpstr>Rietumvidzemes</vt:lpstr>
      <vt:lpstr>Vidusdaugavas</vt:lpstr>
      <vt:lpstr>Zemgales</vt:lpstr>
      <vt:lpstr>Ziemeļkurzemes</vt:lpstr>
      <vt:lpstr>Ziemeļlatgales</vt:lpstr>
    </vt:vector>
  </TitlesOfParts>
  <Company>LVM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Oļegs Aleksejevs</dc:creator>
  <cp:lastModifiedBy>Arnita Melnace</cp:lastModifiedBy>
  <cp:lastPrinted>2019-04-17T13:18:32Z</cp:lastPrinted>
  <dcterms:created xsi:type="dcterms:W3CDTF">2013-09-30T08:49:56Z</dcterms:created>
  <dcterms:modified xsi:type="dcterms:W3CDTF">2020-09-03T07:53:23Z</dcterms:modified>
</cp:coreProperties>
</file>