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itamelnace\Work Folders\Līgumu pielikumi\2022.gads\"/>
    </mc:Choice>
  </mc:AlternateContent>
  <xr:revisionPtr revIDLastSave="0" documentId="13_ncr:1_{7B8953A0-4B5F-4635-BFD5-03057E966E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oniskā versija" sheetId="4" r:id="rId1"/>
    <sheet name="ar roku aizpildāma versija" sheetId="9" r:id="rId2"/>
    <sheet name="Instrukcija" sheetId="8" r:id="rId3"/>
  </sheets>
  <definedNames>
    <definedName name="_Hlk41912144" localSheetId="2">Instrukcija!$A$1</definedName>
    <definedName name="Austrumvidzemes" localSheetId="1">'ar roku aizpildāma versija'!$R$59:$R$67</definedName>
    <definedName name="Austrumvidzemes">'elektroniskā versija'!$R$59:$R$67</definedName>
    <definedName name="Dienvidkurzemes" localSheetId="1">'ar roku aizpildāma versija'!$R$68:$R$79</definedName>
    <definedName name="Dienvidkurzemes">'elektroniskā versija'!$R$68:$R$79</definedName>
    <definedName name="Dienvidlatgales" localSheetId="1">'ar roku aizpildāma versija'!$R$80:$R$87</definedName>
    <definedName name="Dienvidlatgales">'elektroniskā versija'!$R$80:$R$87</definedName>
    <definedName name="Rietumvidzemes" localSheetId="1">'ar roku aizpildāma versija'!$R$88:$R$96</definedName>
    <definedName name="Rietumvidzemes">'elektroniskā versija'!$R$88:$R$96</definedName>
    <definedName name="Vidusdaugavas" localSheetId="1">'ar roku aizpildāma versija'!$R$97:$R$105</definedName>
    <definedName name="Vidusdaugavas">'elektroniskā versija'!$R$97:$R$105</definedName>
    <definedName name="Zemgales" localSheetId="1">'ar roku aizpildāma versija'!$R$106:$R$114</definedName>
    <definedName name="Zemgales">'elektroniskā versija'!$R$106:$R$114</definedName>
    <definedName name="Ziemeļkurzemes" localSheetId="1">'ar roku aizpildāma versija'!$R$115:$R$124</definedName>
    <definedName name="Ziemeļkurzemes">'elektroniskā versija'!$R$115:$R$124</definedName>
    <definedName name="Ziemeļlatgales" localSheetId="1">'ar roku aizpildāma versija'!$R$125:$R$132</definedName>
    <definedName name="Ziemeļlatgales">'elektroniskā versija'!$R$125:$R$132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4" l="1"/>
  <c r="I54" i="4"/>
  <c r="G54" i="4"/>
  <c r="F54" i="4"/>
  <c r="E54" i="4"/>
  <c r="D54" i="4"/>
  <c r="C54" i="4"/>
  <c r="B54" i="4"/>
  <c r="A54" i="4"/>
  <c r="K54" i="4" l="1"/>
  <c r="D21" i="4"/>
  <c r="D19" i="4"/>
  <c r="D20" i="4"/>
  <c r="D22" i="4"/>
  <c r="D23" i="4"/>
  <c r="B16" i="9"/>
  <c r="E35" i="4" l="1"/>
  <c r="D24" i="4" l="1"/>
  <c r="D25" i="4"/>
  <c r="D26" i="4"/>
  <c r="D27" i="4"/>
  <c r="D28" i="4"/>
  <c r="D29" i="4"/>
  <c r="D30" i="4"/>
  <c r="D31" i="4"/>
  <c r="D32" i="4"/>
  <c r="D33" i="4"/>
  <c r="G19" i="4" l="1"/>
  <c r="G25" i="4" s="1"/>
  <c r="D34" i="4"/>
  <c r="D5" i="4" l="1"/>
  <c r="B16" i="4" l="1"/>
  <c r="C34" i="4"/>
  <c r="B34" i="4" l="1"/>
  <c r="G31" i="4" s="1"/>
  <c r="I19" i="4" l="1"/>
  <c r="I22" i="4" s="1"/>
  <c r="G28" i="4" l="1"/>
  <c r="H54" i="4"/>
</calcChain>
</file>

<file path=xl/sharedStrings.xml><?xml version="1.0" encoding="utf-8"?>
<sst xmlns="http://schemas.openxmlformats.org/spreadsheetml/2006/main" count="560" uniqueCount="242">
  <si>
    <t>3.1. Parauglaukuma Nr.</t>
  </si>
  <si>
    <t>3. KVALITĀTES MĒRIJUMI</t>
  </si>
  <si>
    <t xml:space="preserve">                       2.DARBA APRAKSTS</t>
  </si>
  <si>
    <t xml:space="preserve">      1. VIETAS APRAKSTS</t>
  </si>
  <si>
    <t>Vārds Uzvārds</t>
  </si>
  <si>
    <t xml:space="preserve">paraksts </t>
  </si>
  <si>
    <t>datums</t>
  </si>
  <si>
    <t>tel.</t>
  </si>
  <si>
    <t>Priede</t>
  </si>
  <si>
    <t>Egle</t>
  </si>
  <si>
    <t>1.3. Kvartālu apg.</t>
  </si>
  <si>
    <t>1.4. Kvartāls</t>
  </si>
  <si>
    <t>1.5. Nogabals/a.nog</t>
  </si>
  <si>
    <t>4. DARBA VĒRTĒJUMS</t>
  </si>
  <si>
    <r>
      <rPr>
        <b/>
        <i/>
        <sz val="10"/>
        <color theme="1"/>
        <rFont val="Times New Roman"/>
        <family val="1"/>
        <charset val="186"/>
      </rPr>
      <t>*</t>
    </r>
    <r>
      <rPr>
        <i/>
        <sz val="10"/>
        <color theme="1"/>
        <rFont val="Times New Roman"/>
        <family val="1"/>
        <charset val="186"/>
      </rPr>
      <t xml:space="preserve"> - obligāti paskaidrot vērtējuma iemeslus piezīmēs</t>
    </r>
  </si>
  <si>
    <t>5.PIEZĪMES/NEPIECIEŠAMĀS DARBĪBAS:</t>
  </si>
  <si>
    <t>1.1. Reģions</t>
  </si>
  <si>
    <t>Aizsargāto koku skaits, gab.</t>
  </si>
  <si>
    <t xml:space="preserve"> - Atbilst kvalitātes prasībām</t>
  </si>
  <si>
    <t xml:space="preserve">atbilst darba izpildes kvalitātes prasībām, ja kvalitatīvi apstrādātu koku īpatsvars ir &gt;90% </t>
  </si>
  <si>
    <t>Mīkstie lapu koki</t>
  </si>
  <si>
    <t>Cietie lapu koki</t>
  </si>
  <si>
    <r>
      <rPr>
        <b/>
        <sz val="11"/>
        <color theme="1"/>
        <rFont val="Calibri"/>
        <family val="2"/>
        <charset val="186"/>
        <scheme val="minor"/>
      </rPr>
      <t>Plantskydd</t>
    </r>
    <r>
      <rPr>
        <sz val="11"/>
        <color theme="1"/>
        <rFont val="Calibri"/>
        <family val="2"/>
        <charset val="186"/>
        <scheme val="minor"/>
      </rPr>
      <t xml:space="preserve"> galotnes dzinuma aizsardzība</t>
    </r>
  </si>
  <si>
    <r>
      <rPr>
        <b/>
        <sz val="11"/>
        <color theme="1"/>
        <rFont val="Calibri"/>
        <family val="2"/>
        <charset val="186"/>
        <scheme val="minor"/>
      </rPr>
      <t>Trico</t>
    </r>
    <r>
      <rPr>
        <sz val="11"/>
        <color theme="1"/>
        <rFont val="Calibri"/>
        <family val="2"/>
        <charset val="186"/>
        <scheme val="minor"/>
      </rPr>
      <t xml:space="preserve"> galotnes dzinuma aizsardzība</t>
    </r>
  </si>
  <si>
    <r>
      <rPr>
        <b/>
        <sz val="11"/>
        <color theme="1"/>
        <rFont val="Calibri"/>
        <family val="2"/>
        <charset val="186"/>
        <scheme val="minor"/>
      </rPr>
      <t>Trico</t>
    </r>
    <r>
      <rPr>
        <sz val="11"/>
        <color theme="1"/>
        <rFont val="Calibri"/>
        <family val="2"/>
        <charset val="186"/>
        <scheme val="minor"/>
      </rPr>
      <t xml:space="preserve"> stumbru aizsardzība</t>
    </r>
  </si>
  <si>
    <r>
      <rPr>
        <b/>
        <sz val="11"/>
        <color theme="1"/>
        <rFont val="Calibri"/>
        <family val="2"/>
        <charset val="186"/>
        <scheme val="minor"/>
      </rPr>
      <t>Spirāles</t>
    </r>
    <r>
      <rPr>
        <sz val="11"/>
        <color theme="1"/>
        <rFont val="Calibri"/>
        <family val="2"/>
        <charset val="186"/>
        <scheme val="minor"/>
      </rPr>
      <t xml:space="preserve"> stumbru aizsardzība</t>
    </r>
  </si>
  <si>
    <t xml:space="preserve"> - Neatbilst kvalitātes prasībām</t>
  </si>
  <si>
    <r>
      <rPr>
        <b/>
        <sz val="11"/>
        <rFont val="Calibri"/>
        <family val="2"/>
        <charset val="186"/>
        <scheme val="minor"/>
      </rPr>
      <t>Cervacol Extr</t>
    </r>
    <r>
      <rPr>
        <sz val="11"/>
        <rFont val="Calibri"/>
        <family val="2"/>
        <charset val="186"/>
        <scheme val="minor"/>
      </rPr>
      <t>a galotnes dzinuma aizsardzība</t>
    </r>
  </si>
  <si>
    <r>
      <rPr>
        <b/>
        <sz val="11"/>
        <rFont val="Calibri"/>
        <family val="2"/>
        <charset val="186"/>
        <scheme val="minor"/>
      </rPr>
      <t>WAM Extra</t>
    </r>
    <r>
      <rPr>
        <sz val="11"/>
        <rFont val="Calibri"/>
        <family val="2"/>
        <charset val="186"/>
        <scheme val="minor"/>
      </rPr>
      <t xml:space="preserve"> galotnes dzinuma aizsardzība</t>
    </r>
  </si>
  <si>
    <t xml:space="preserve"> - datu izvēles lauki</t>
  </si>
  <si>
    <t>22121</t>
  </si>
  <si>
    <t>Ērģemes iecirknis</t>
  </si>
  <si>
    <t>22122</t>
  </si>
  <si>
    <t>Strenču iecirknis</t>
  </si>
  <si>
    <t>22123</t>
  </si>
  <si>
    <t>Silvas iecirknis</t>
  </si>
  <si>
    <t>22124</t>
  </si>
  <si>
    <t>Sikšņu iecirknis</t>
  </si>
  <si>
    <t>22125</t>
  </si>
  <si>
    <t>Melnupes iecirknis</t>
  </si>
  <si>
    <t>22126</t>
  </si>
  <si>
    <t>Mālupes iecirknis</t>
  </si>
  <si>
    <t>22127</t>
  </si>
  <si>
    <t>Lejasciema iecirknis</t>
  </si>
  <si>
    <t>22128</t>
  </si>
  <si>
    <t>Pededzes iecirknis</t>
  </si>
  <si>
    <t>22221</t>
  </si>
  <si>
    <t>Alsungas iecirknis</t>
  </si>
  <si>
    <t>22222</t>
  </si>
  <si>
    <t>Rendas iecirknis</t>
  </si>
  <si>
    <t>22223</t>
  </si>
  <si>
    <t>Akmensraga iecirknis</t>
  </si>
  <si>
    <t>22224</t>
  </si>
  <si>
    <t>Apriķu iecirknis</t>
  </si>
  <si>
    <t>22225</t>
  </si>
  <si>
    <t>Ventas iecirknis</t>
  </si>
  <si>
    <t>22226</t>
  </si>
  <si>
    <t>Remtes iecirknis</t>
  </si>
  <si>
    <t>22227</t>
  </si>
  <si>
    <t>Grobiņas iecirknis</t>
  </si>
  <si>
    <t>22228</t>
  </si>
  <si>
    <t>Krīvukalna iecirknis</t>
  </si>
  <si>
    <t>22229</t>
  </si>
  <si>
    <t>Pampāļu iecirknis</t>
  </si>
  <si>
    <t>22230</t>
  </si>
  <si>
    <t>Zvārdes iecirknis</t>
  </si>
  <si>
    <t>22231</t>
  </si>
  <si>
    <t>Nīcas iecirknis</t>
  </si>
  <si>
    <t>22321</t>
  </si>
  <si>
    <t>Viesītes iecirknis</t>
  </si>
  <si>
    <t>22322</t>
  </si>
  <si>
    <t>Ābeļu iecirknis</t>
  </si>
  <si>
    <t>22323</t>
  </si>
  <si>
    <t>Preiļu iecirknis</t>
  </si>
  <si>
    <t>22324</t>
  </si>
  <si>
    <t>Aknīstes iecirknis</t>
  </si>
  <si>
    <t>22325</t>
  </si>
  <si>
    <t>Nīcgales iecirknis</t>
  </si>
  <si>
    <t>22326</t>
  </si>
  <si>
    <t>Krāslavas iecirknis</t>
  </si>
  <si>
    <t>22327</t>
  </si>
  <si>
    <t>Sventes iecirknis</t>
  </si>
  <si>
    <t>22421</t>
  </si>
  <si>
    <t>Salacgrīvas iecirknis</t>
  </si>
  <si>
    <t>22422</t>
  </si>
  <si>
    <t>Rūjienas iecirknis</t>
  </si>
  <si>
    <t>22423</t>
  </si>
  <si>
    <t>Piejūras iecirknis</t>
  </si>
  <si>
    <t>22424</t>
  </si>
  <si>
    <t>Limbažu iecirknis</t>
  </si>
  <si>
    <t>22425</t>
  </si>
  <si>
    <t>Valmieras iecirknis</t>
  </si>
  <si>
    <t>22426</t>
  </si>
  <si>
    <t>Ropažu iecirknis</t>
  </si>
  <si>
    <t>22427</t>
  </si>
  <si>
    <t>Vēru iecirknis</t>
  </si>
  <si>
    <t>22428</t>
  </si>
  <si>
    <t>Piebalgas iecirknis</t>
  </si>
  <si>
    <t>22521</t>
  </si>
  <si>
    <t>Ogres iecirknis</t>
  </si>
  <si>
    <t>22522</t>
  </si>
  <si>
    <t>Kokneses iecirknis</t>
  </si>
  <si>
    <t>22523</t>
  </si>
  <si>
    <t>Skaistkalnes iecirknis</t>
  </si>
  <si>
    <t>22524</t>
  </si>
  <si>
    <t>Jaunjelgavas iecirknis</t>
  </si>
  <si>
    <t>22525</t>
  </si>
  <si>
    <t>Seces iecirknis</t>
  </si>
  <si>
    <t>22526</t>
  </si>
  <si>
    <t>Vecumnieku iecirknis</t>
  </si>
  <si>
    <t>22527</t>
  </si>
  <si>
    <t>Bauskas iecirknis</t>
  </si>
  <si>
    <t>22528</t>
  </si>
  <si>
    <t>Ērberģes iecirknis</t>
  </si>
  <si>
    <t>22621</t>
  </si>
  <si>
    <t>Engures iecirknis</t>
  </si>
  <si>
    <t>22622</t>
  </si>
  <si>
    <t>Kandavas iecirknis</t>
  </si>
  <si>
    <t>22623</t>
  </si>
  <si>
    <t>Misas iecirknis</t>
  </si>
  <si>
    <t>22624</t>
  </si>
  <si>
    <t>Dobeles iecirknis</t>
  </si>
  <si>
    <t>22625</t>
  </si>
  <si>
    <t>Īles iecirknis</t>
  </si>
  <si>
    <t>22626</t>
  </si>
  <si>
    <t>Tērvetes iecirknis</t>
  </si>
  <si>
    <t>22627</t>
  </si>
  <si>
    <t>Līvbērzes iecirknis</t>
  </si>
  <si>
    <t>22628</t>
  </si>
  <si>
    <t>Klīves iecirknis</t>
  </si>
  <si>
    <t>22721</t>
  </si>
  <si>
    <t>Grīņu iecirknis</t>
  </si>
  <si>
    <t>22722</t>
  </si>
  <si>
    <t>Zilokalnu iecirknis</t>
  </si>
  <si>
    <t>22723</t>
  </si>
  <si>
    <t>Rindas iecirknis</t>
  </si>
  <si>
    <t>22724</t>
  </si>
  <si>
    <t>Raķupes iecirknis</t>
  </si>
  <si>
    <t>22725</t>
  </si>
  <si>
    <t>22726</t>
  </si>
  <si>
    <t>Mētru iecirknis</t>
  </si>
  <si>
    <t>22727</t>
  </si>
  <si>
    <t>Vanemas iecirknis</t>
  </si>
  <si>
    <t>22728</t>
  </si>
  <si>
    <t>Mērsraga iecirknis</t>
  </si>
  <si>
    <t>22729</t>
  </si>
  <si>
    <t>Usmas iecirknis</t>
  </si>
  <si>
    <t>22821</t>
  </si>
  <si>
    <t>Madonas iecirknis</t>
  </si>
  <si>
    <t>22822</t>
  </si>
  <si>
    <t>Lubānas iecirknis</t>
  </si>
  <si>
    <t>22823</t>
  </si>
  <si>
    <t>Žīguru iecirknis</t>
  </si>
  <si>
    <t>22824</t>
  </si>
  <si>
    <t>Balvu iecirknis</t>
  </si>
  <si>
    <t>22825</t>
  </si>
  <si>
    <t>Rēzeknes iecirknis</t>
  </si>
  <si>
    <t>22826</t>
  </si>
  <si>
    <t>Kārsavas iecirknis</t>
  </si>
  <si>
    <t>22827</t>
  </si>
  <si>
    <t>Ludzas iecirknis</t>
  </si>
  <si>
    <t>Dienvidkurzemes</t>
  </si>
  <si>
    <t>Dienvidlatgales</t>
  </si>
  <si>
    <t>Rietumvidzemes</t>
  </si>
  <si>
    <t>Vidusdaugavas</t>
  </si>
  <si>
    <t>Zemgales</t>
  </si>
  <si>
    <t>Ziemeļkurzemes</t>
  </si>
  <si>
    <t>Ziemeļlatgales</t>
  </si>
  <si>
    <t>Austrumvidzemes</t>
  </si>
  <si>
    <t>iecirkņa nosaukums</t>
  </si>
  <si>
    <t>2.1. Augu aizsardzības līdzeklis</t>
  </si>
  <si>
    <t xml:space="preserve">   2.2.Apjoms,  ha</t>
  </si>
  <si>
    <t>2.3. Aizsargājamā mērķa suga</t>
  </si>
  <si>
    <t>Trico stumbru aizsardzība</t>
  </si>
  <si>
    <t>Mērījumi</t>
  </si>
  <si>
    <t>3.2. Atbilstoši kvalitātes prasībām</t>
  </si>
  <si>
    <t>3.3. Neatbilstoši kvalitātes prasībām</t>
  </si>
  <si>
    <t>3.8. Parauglaukumu skaits, gab.</t>
  </si>
  <si>
    <t>3.5. Mērķa sugas koku augstums, m</t>
  </si>
  <si>
    <t>3.4.  Kopā</t>
  </si>
  <si>
    <t>3.6. Kopā, gab.: Σ =</t>
  </si>
  <si>
    <t>3.7. Kopā, m: Σ =</t>
  </si>
  <si>
    <t>3.12. Koku vidējais augstums, m</t>
  </si>
  <si>
    <t>3.9. Vid. koku skaits parauglaukumā, gab.</t>
  </si>
  <si>
    <t>3.13. Koku skaita intervāls, %</t>
  </si>
  <si>
    <t>3.14. Kvalitatīvi aizsargātu koku īpatsvars, %</t>
  </si>
  <si>
    <t>4.1. Atbilstoši prasībām</t>
  </si>
  <si>
    <r>
      <t>4.2. Atbilstoši prasībām ar piezīmēm</t>
    </r>
    <r>
      <rPr>
        <b/>
        <sz val="10"/>
        <color theme="1"/>
        <rFont val="Times New Roman"/>
        <family val="1"/>
        <charset val="186"/>
      </rPr>
      <t>*</t>
    </r>
  </si>
  <si>
    <r>
      <t>4.3. Neatbilstoši prasībām</t>
    </r>
    <r>
      <rPr>
        <b/>
        <sz val="10"/>
        <color theme="1"/>
        <rFont val="Times New Roman"/>
        <family val="1"/>
        <charset val="186"/>
      </rPr>
      <t>*</t>
    </r>
  </si>
  <si>
    <t>atbilst darba izpildes kvalitātes prasībām, ja koku skaits intervālā ir robežās no -5 % līdz +10 %</t>
  </si>
  <si>
    <t>3.10. Reizinājuma koef. koku skaita noteikšanai platībā</t>
  </si>
  <si>
    <r>
      <rPr>
        <b/>
        <sz val="11"/>
        <color theme="1"/>
        <rFont val="Calibri"/>
        <family val="2"/>
        <charset val="186"/>
        <scheme val="minor"/>
      </rPr>
      <t>Aitas vilna</t>
    </r>
    <r>
      <rPr>
        <sz val="11"/>
        <color theme="1"/>
        <rFont val="Calibri"/>
        <family val="2"/>
        <charset val="186"/>
        <scheme val="minor"/>
      </rPr>
      <t xml:space="preserve"> galotnes dzinuma aizsardzība</t>
    </r>
  </si>
  <si>
    <t>1.2. Iecirknis</t>
  </si>
  <si>
    <t>9.4. CITS….. (MINĒT KAS?)</t>
  </si>
  <si>
    <t xml:space="preserve"> </t>
  </si>
  <si>
    <t>6. NOGABALĀ IR:</t>
  </si>
  <si>
    <r>
      <rPr>
        <b/>
        <sz val="11"/>
        <color theme="1"/>
        <rFont val="Calibri"/>
        <family val="2"/>
        <charset val="186"/>
        <scheme val="minor"/>
      </rPr>
      <t>Aitas vilna,</t>
    </r>
    <r>
      <rPr>
        <sz val="11"/>
        <color theme="1"/>
        <rFont val="Calibri"/>
        <family val="2"/>
        <charset val="186"/>
        <scheme val="minor"/>
      </rPr>
      <t xml:space="preserve"> galotnes dzinuma aizsardzība</t>
    </r>
  </si>
  <si>
    <t>2.5.Darba uzdevumā norādītais AAL apjoms</t>
  </si>
  <si>
    <t>9.1. PIEVEŠANAS CEĻI, ≥10%</t>
  </si>
  <si>
    <r>
      <rPr>
        <b/>
        <sz val="11"/>
        <color theme="1"/>
        <rFont val="Calibri"/>
        <family val="2"/>
        <charset val="186"/>
        <scheme val="minor"/>
      </rPr>
      <t>Trico,</t>
    </r>
    <r>
      <rPr>
        <sz val="11"/>
        <color theme="1"/>
        <rFont val="Calibri"/>
        <family val="2"/>
        <charset val="186"/>
        <scheme val="minor"/>
      </rPr>
      <t xml:space="preserve"> galotnes dzinuma aizsardzība</t>
    </r>
  </si>
  <si>
    <r>
      <rPr>
        <b/>
        <sz val="11"/>
        <color theme="1"/>
        <rFont val="Calibri"/>
        <family val="2"/>
        <charset val="186"/>
        <scheme val="minor"/>
      </rPr>
      <t>WAM liquid,</t>
    </r>
    <r>
      <rPr>
        <sz val="11"/>
        <color theme="1"/>
        <rFont val="Calibri"/>
        <family val="2"/>
        <charset val="186"/>
        <scheme val="minor"/>
      </rPr>
      <t xml:space="preserve"> galotnes dzinuma aizsardzība</t>
    </r>
  </si>
  <si>
    <r>
      <rPr>
        <b/>
        <sz val="11"/>
        <rFont val="Calibri"/>
        <family val="2"/>
        <charset val="186"/>
        <scheme val="minor"/>
      </rPr>
      <t xml:space="preserve">Klipši, </t>
    </r>
    <r>
      <rPr>
        <sz val="11"/>
        <rFont val="Calibri"/>
        <family val="2"/>
        <charset val="186"/>
        <scheme val="minor"/>
      </rPr>
      <t>galotnes dzinuma aizsardzība</t>
    </r>
  </si>
  <si>
    <r>
      <rPr>
        <b/>
        <sz val="11"/>
        <color theme="1"/>
        <rFont val="Calibri"/>
        <family val="2"/>
        <charset val="186"/>
        <scheme val="minor"/>
      </rPr>
      <t>Wobra</t>
    </r>
    <r>
      <rPr>
        <sz val="11"/>
        <color theme="1"/>
        <rFont val="Calibri"/>
        <family val="2"/>
        <charset val="186"/>
        <scheme val="minor"/>
      </rPr>
      <t>, stumbra aizsardzība</t>
    </r>
  </si>
  <si>
    <r>
      <t xml:space="preserve">7. NOGABALĀ REĀLI IZLIETOTAIS AAL, </t>
    </r>
    <r>
      <rPr>
        <b/>
        <i/>
        <sz val="10"/>
        <rFont val="Times New Roman"/>
        <family val="1"/>
        <charset val="186"/>
      </rPr>
      <t>APJOMS</t>
    </r>
  </si>
  <si>
    <r>
      <t xml:space="preserve">9.2. MITRĀS IEPLAKAS, </t>
    </r>
    <r>
      <rPr>
        <sz val="10"/>
        <rFont val="Calibri"/>
        <family val="2"/>
        <charset val="186"/>
      </rPr>
      <t>≥</t>
    </r>
    <r>
      <rPr>
        <sz val="10"/>
        <rFont val="Times New Roman"/>
        <family val="1"/>
        <charset val="186"/>
      </rPr>
      <t>10%</t>
    </r>
  </si>
  <si>
    <r>
      <t xml:space="preserve">9.3. PAAUGU GRUPAS, </t>
    </r>
    <r>
      <rPr>
        <sz val="10"/>
        <rFont val="Calibri"/>
        <family val="2"/>
        <charset val="186"/>
      </rPr>
      <t>≥</t>
    </r>
    <r>
      <rPr>
        <sz val="10"/>
        <rFont val="Times New Roman"/>
        <family val="1"/>
        <charset val="186"/>
      </rPr>
      <t>10%</t>
    </r>
  </si>
  <si>
    <t>3.11. Aizsargāto koku skaits uz 1ha, gab.</t>
  </si>
  <si>
    <t>8. PAŠKONTROLES AKTA AIZPILDĪTĀJS:</t>
  </si>
  <si>
    <t>Paškontroles akts jaunaudžu aizsardzībā</t>
  </si>
  <si>
    <r>
      <rPr>
        <b/>
        <sz val="11"/>
        <color theme="1"/>
        <rFont val="Calibri"/>
        <family val="2"/>
        <charset val="186"/>
        <scheme val="minor"/>
      </rPr>
      <t>Trico,</t>
    </r>
    <r>
      <rPr>
        <sz val="11"/>
        <color theme="1"/>
        <rFont val="Calibri"/>
        <family val="2"/>
        <charset val="186"/>
        <scheme val="minor"/>
      </rPr>
      <t xml:space="preserve"> stumbru aizsardzība</t>
    </r>
  </si>
  <si>
    <t>2.4. Darba uzdevumā norādītais aizsargājamo koku skaits</t>
  </si>
  <si>
    <t>3.15. Pavadzīmes Nr.:</t>
  </si>
  <si>
    <t>3.16. Pavadzīmes Nr.:</t>
  </si>
  <si>
    <t>3.17. Pavadzīmes Nr.:</t>
  </si>
  <si>
    <r>
      <rPr>
        <b/>
        <sz val="11"/>
        <color theme="1"/>
        <rFont val="Calibri"/>
        <family val="2"/>
        <charset val="186"/>
        <scheme val="minor"/>
      </rPr>
      <t xml:space="preserve">WAM liquid, </t>
    </r>
    <r>
      <rPr>
        <sz val="11"/>
        <color theme="1"/>
        <rFont val="Calibri"/>
        <family val="2"/>
        <charset val="186"/>
        <scheme val="minor"/>
      </rPr>
      <t>stumbru aizsardzība</t>
    </r>
  </si>
  <si>
    <r>
      <rPr>
        <b/>
        <sz val="11"/>
        <color theme="1"/>
        <rFont val="Calibri"/>
        <family val="2"/>
        <charset val="186"/>
        <scheme val="minor"/>
      </rPr>
      <t>Spirāles,</t>
    </r>
    <r>
      <rPr>
        <sz val="11"/>
        <color theme="1"/>
        <rFont val="Calibri"/>
        <family val="2"/>
        <charset val="186"/>
        <scheme val="minor"/>
      </rPr>
      <t xml:space="preserve"> stumbru aizsardzība</t>
    </r>
  </si>
  <si>
    <r>
      <rPr>
        <b/>
        <sz val="11"/>
        <color theme="1"/>
        <rFont val="Calibri"/>
        <family val="2"/>
        <charset val="186"/>
        <scheme val="minor"/>
      </rPr>
      <t>Aitas vilna,</t>
    </r>
    <r>
      <rPr>
        <sz val="11"/>
        <color theme="1"/>
        <rFont val="Calibri"/>
        <family val="2"/>
        <charset val="186"/>
        <scheme val="minor"/>
      </rPr>
      <t xml:space="preserve"> stumbru aizsardzība</t>
    </r>
  </si>
  <si>
    <r>
      <rPr>
        <b/>
        <sz val="11"/>
        <color theme="1"/>
        <rFont val="Calibri"/>
        <family val="2"/>
        <charset val="186"/>
        <scheme val="minor"/>
      </rPr>
      <t>Plantskydd</t>
    </r>
    <r>
      <rPr>
        <sz val="11"/>
        <color theme="1"/>
        <rFont val="Calibri"/>
        <family val="2"/>
        <charset val="186"/>
        <scheme val="minor"/>
      </rPr>
      <t xml:space="preserve"> stumbru aizsardzība</t>
    </r>
  </si>
  <si>
    <t>Parauglaukuma koeficienti</t>
  </si>
  <si>
    <t>AIZS līdzekļi un to darbu veidi</t>
  </si>
  <si>
    <t>-5</t>
  </si>
  <si>
    <t>Aizsargājamā mērķa suga</t>
  </si>
  <si>
    <t>2.6. Līgumpartneris</t>
  </si>
  <si>
    <r>
      <rPr>
        <b/>
        <sz val="11"/>
        <color theme="1"/>
        <rFont val="Calibri"/>
        <family val="2"/>
        <charset val="186"/>
        <scheme val="minor"/>
      </rPr>
      <t>EPSOM</t>
    </r>
    <r>
      <rPr>
        <sz val="11"/>
        <color theme="1"/>
        <rFont val="Calibri"/>
        <family val="2"/>
        <charset val="186"/>
        <scheme val="minor"/>
      </rPr>
      <t>, galotnes dzinuma aizsardzība</t>
    </r>
  </si>
  <si>
    <r>
      <rPr>
        <b/>
        <sz val="11"/>
        <color theme="1"/>
        <rFont val="Calibri"/>
        <family val="2"/>
        <charset val="186"/>
        <scheme val="minor"/>
      </rPr>
      <t>EPSOM</t>
    </r>
    <r>
      <rPr>
        <sz val="11"/>
        <color theme="1"/>
        <rFont val="Calibri"/>
        <family val="2"/>
        <charset val="186"/>
        <scheme val="minor"/>
      </rPr>
      <t>, stumbru aizsardzība</t>
    </r>
  </si>
  <si>
    <r>
      <rPr>
        <b/>
        <sz val="11"/>
        <rFont val="Calibri"/>
        <family val="2"/>
        <charset val="186"/>
        <scheme val="minor"/>
      </rPr>
      <t>Cervacol Extr</t>
    </r>
    <r>
      <rPr>
        <sz val="11"/>
        <rFont val="Calibri"/>
        <family val="2"/>
        <charset val="186"/>
        <scheme val="minor"/>
      </rPr>
      <t>a, galotnes dzinuma aizsardzība</t>
    </r>
  </si>
  <si>
    <r>
      <rPr>
        <b/>
        <sz val="11"/>
        <rFont val="Calibri"/>
        <family val="2"/>
        <charset val="186"/>
        <scheme val="minor"/>
      </rPr>
      <t>WAM Extra,</t>
    </r>
    <r>
      <rPr>
        <sz val="11"/>
        <rFont val="Calibri"/>
        <family val="2"/>
        <charset val="186"/>
        <scheme val="minor"/>
      </rPr>
      <t xml:space="preserve"> galotnes dzinuma aizsardzība</t>
    </r>
  </si>
  <si>
    <r>
      <rPr>
        <b/>
        <sz val="11"/>
        <color theme="1"/>
        <rFont val="Calibri"/>
        <family val="2"/>
        <charset val="186"/>
        <scheme val="minor"/>
      </rPr>
      <t>Plantskydd,</t>
    </r>
    <r>
      <rPr>
        <sz val="11"/>
        <color theme="1"/>
        <rFont val="Calibri"/>
        <family val="2"/>
        <charset val="186"/>
        <scheme val="minor"/>
      </rPr>
      <t xml:space="preserve"> galotnes dzinuma aizsardzība</t>
    </r>
  </si>
  <si>
    <r>
      <rPr>
        <b/>
        <sz val="11"/>
        <color theme="1"/>
        <rFont val="Calibri"/>
        <family val="2"/>
        <charset val="186"/>
        <scheme val="minor"/>
      </rPr>
      <t>Plantskydd,</t>
    </r>
    <r>
      <rPr>
        <sz val="11"/>
        <color theme="1"/>
        <rFont val="Calibri"/>
        <family val="2"/>
        <charset val="186"/>
        <scheme val="minor"/>
      </rPr>
      <t xml:space="preserve"> stumbru aizsardzība</t>
    </r>
  </si>
  <si>
    <t>3.5. Mērķa sugas koku vidējais augstums, m</t>
  </si>
  <si>
    <t>9. Kopsavilkums</t>
  </si>
  <si>
    <t>Iecirknis</t>
  </si>
  <si>
    <t>KvApg</t>
  </si>
  <si>
    <t>Kv</t>
  </si>
  <si>
    <t>nog</t>
  </si>
  <si>
    <t>plat.ha</t>
  </si>
  <si>
    <t>Mērķa suga</t>
  </si>
  <si>
    <t>DU koku skaits</t>
  </si>
  <si>
    <t>AIZ koku skaits</t>
  </si>
  <si>
    <t>DU AAL daudz.</t>
  </si>
  <si>
    <t>Izl. AAL daudz</t>
  </si>
  <si>
    <t>Starpība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</si>
</sst>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86"/>
      <scheme val="minor"/>
    </font>
    <font>
      <b/>
      <i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1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0">
    <xf numFmtId="0" fontId="0" fillId="0" borderId="0" xfId="0"/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2" fillId="4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hidden="1"/>
    </xf>
    <xf numFmtId="164" fontId="2" fillId="0" borderId="21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1" fontId="7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49" fontId="0" fillId="0" borderId="33" xfId="0" applyNumberFormat="1" applyBorder="1" applyAlignment="1" applyProtection="1">
      <alignment horizontal="center"/>
      <protection hidden="1"/>
    </xf>
    <xf numFmtId="49" fontId="0" fillId="0" borderId="32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1" fontId="5" fillId="6" borderId="31" xfId="0" applyNumberFormat="1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 wrapText="1"/>
      <protection hidden="1"/>
    </xf>
    <xf numFmtId="2" fontId="2" fillId="0" borderId="21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vertical="top" wrapText="1"/>
      <protection hidden="1"/>
    </xf>
    <xf numFmtId="0" fontId="2" fillId="0" borderId="28" xfId="0" applyFont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top" wrapText="1"/>
      <protection hidden="1"/>
    </xf>
    <xf numFmtId="0" fontId="2" fillId="0" borderId="24" xfId="0" applyFont="1" applyBorder="1" applyAlignment="1" applyProtection="1">
      <alignment horizontal="center" vertical="top" wrapText="1"/>
      <protection hidden="1"/>
    </xf>
    <xf numFmtId="0" fontId="2" fillId="0" borderId="34" xfId="0" applyFont="1" applyBorder="1" applyAlignment="1" applyProtection="1">
      <alignment horizontal="center" vertical="top" wrapText="1"/>
      <protection hidden="1"/>
    </xf>
    <xf numFmtId="0" fontId="2" fillId="0" borderId="35" xfId="0" applyFont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left" vertical="center" wrapText="1"/>
      <protection hidden="1"/>
    </xf>
    <xf numFmtId="1" fontId="7" fillId="0" borderId="0" xfId="0" applyNumberFormat="1" applyFont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Border="1" applyAlignment="1" applyProtection="1">
      <alignment horizontal="right" vertical="center" wrapText="1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1" fontId="7" fillId="0" borderId="30" xfId="0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18" xfId="0" applyFont="1" applyBorder="1" applyAlignment="1" applyProtection="1">
      <alignment horizontal="right" vertical="center" wrapText="1"/>
      <protection hidden="1"/>
    </xf>
    <xf numFmtId="0" fontId="2" fillId="0" borderId="17" xfId="0" applyFont="1" applyBorder="1" applyAlignment="1" applyProtection="1">
      <alignment horizontal="right" vertical="center" wrapText="1"/>
      <protection hidden="1"/>
    </xf>
    <xf numFmtId="1" fontId="7" fillId="0" borderId="32" xfId="0" applyNumberFormat="1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5" fillId="2" borderId="19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right" vertical="center" wrapText="1"/>
      <protection hidden="1"/>
    </xf>
    <xf numFmtId="165" fontId="0" fillId="2" borderId="19" xfId="1" applyNumberFormat="1" applyFont="1" applyFill="1" applyBorder="1" applyAlignment="1" applyProtection="1">
      <alignment horizontal="center" vertical="center"/>
      <protection hidden="1"/>
    </xf>
    <xf numFmtId="165" fontId="0" fillId="2" borderId="21" xfId="1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right" wrapText="1"/>
      <protection hidden="1"/>
    </xf>
    <xf numFmtId="164" fontId="14" fillId="2" borderId="19" xfId="0" applyNumberFormat="1" applyFont="1" applyFill="1" applyBorder="1" applyAlignment="1" applyProtection="1">
      <alignment horizontal="center" vertical="center"/>
      <protection hidden="1"/>
    </xf>
    <xf numFmtId="164" fontId="14" fillId="2" borderId="21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4" fillId="5" borderId="19" xfId="0" applyFont="1" applyFill="1" applyBorder="1" applyAlignment="1" applyProtection="1">
      <alignment horizontal="center" vertical="center" wrapText="1"/>
      <protection locked="0" hidden="1"/>
    </xf>
    <xf numFmtId="0" fontId="14" fillId="5" borderId="20" xfId="0" applyFont="1" applyFill="1" applyBorder="1" applyAlignment="1" applyProtection="1">
      <alignment horizontal="center" vertical="center" wrapText="1"/>
      <protection locked="0" hidden="1"/>
    </xf>
    <xf numFmtId="0" fontId="14" fillId="5" borderId="21" xfId="0" applyFont="1" applyFill="1" applyBorder="1" applyAlignment="1" applyProtection="1">
      <alignment horizontal="center" vertical="center" wrapText="1"/>
      <protection locked="0" hidden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64" fontId="14" fillId="0" borderId="19" xfId="0" applyNumberFormat="1" applyFont="1" applyBorder="1" applyAlignment="1" applyProtection="1">
      <alignment horizontal="center" vertical="center"/>
      <protection hidden="1"/>
    </xf>
    <xf numFmtId="164" fontId="14" fillId="0" borderId="21" xfId="0" applyNumberFormat="1" applyFont="1" applyBorder="1" applyAlignment="1" applyProtection="1">
      <alignment horizontal="center" vertical="center"/>
      <protection hidden="1"/>
    </xf>
    <xf numFmtId="165" fontId="0" fillId="0" borderId="19" xfId="1" applyNumberFormat="1" applyFont="1" applyFill="1" applyBorder="1" applyAlignment="1" applyProtection="1">
      <alignment horizontal="center" vertical="center"/>
      <protection hidden="1"/>
    </xf>
    <xf numFmtId="165" fontId="0" fillId="0" borderId="21" xfId="1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2">
    <cellStyle name="Parasts" xfId="0" builtinId="0"/>
    <cellStyle name="Procenti" xfId="1" builtinId="5"/>
  </cellStyles>
  <dxfs count="14"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3AD675"/>
      </font>
    </dxf>
    <dxf>
      <font>
        <color rgb="FF006100"/>
      </font>
      <fill>
        <patternFill>
          <bgColor rgb="FFC6EFCE"/>
        </patternFill>
      </fill>
    </dxf>
    <dxf>
      <font>
        <color rgb="FFF4664A"/>
      </font>
      <fill>
        <patternFill>
          <f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F4664A"/>
      <color rgb="FF3AD6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599314</xdr:colOff>
      <xdr:row>47</xdr:row>
      <xdr:rowOff>8405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76E87B39-794A-3A7E-9D1F-78589F013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85714" cy="8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3"/>
  <sheetViews>
    <sheetView tabSelected="1" zoomScaleNormal="100" workbookViewId="0">
      <selection sqref="A1:K1"/>
    </sheetView>
  </sheetViews>
  <sheetFormatPr defaultColWidth="9.140625" defaultRowHeight="15" outlineLevelCol="1" x14ac:dyDescent="0.25"/>
  <cols>
    <col min="1" max="1" width="17.85546875" style="56" customWidth="1"/>
    <col min="2" max="2" width="10.85546875" style="56" customWidth="1"/>
    <col min="3" max="3" width="12.85546875" style="56" customWidth="1"/>
    <col min="4" max="4" width="10.140625" style="56" customWidth="1"/>
    <col min="5" max="5" width="12.140625" style="56" customWidth="1"/>
    <col min="6" max="6" width="21.5703125" style="56" customWidth="1"/>
    <col min="7" max="7" width="9.140625" style="56"/>
    <col min="8" max="8" width="29.140625" style="56" customWidth="1"/>
    <col min="9" max="9" width="9.140625" style="56"/>
    <col min="10" max="10" width="9.85546875" style="56" customWidth="1"/>
    <col min="11" max="11" width="11.42578125" style="56" customWidth="1"/>
    <col min="12" max="12" width="9.140625" style="56"/>
    <col min="13" max="13" width="17" style="58" hidden="1" customWidth="1" outlineLevel="1"/>
    <col min="14" max="14" width="9.140625" style="56" hidden="1" customWidth="1" outlineLevel="1"/>
    <col min="15" max="15" width="15.85546875" style="56" hidden="1" customWidth="1" outlineLevel="1"/>
    <col min="16" max="16" width="21.85546875" style="56" hidden="1" customWidth="1" outlineLevel="1"/>
    <col min="17" max="17" width="20.5703125" style="56" hidden="1" customWidth="1" outlineLevel="1"/>
    <col min="18" max="18" width="21.85546875" style="56" hidden="1" customWidth="1" outlineLevel="1"/>
    <col min="19" max="19" width="1.5703125" style="56" hidden="1" customWidth="1" outlineLevel="1"/>
    <col min="20" max="20" width="17.140625" style="56" hidden="1" customWidth="1" outlineLevel="1"/>
    <col min="21" max="21" width="1.85546875" style="56" hidden="1" customWidth="1" outlineLevel="1"/>
    <col min="22" max="22" width="47" style="56" hidden="1" customWidth="1" outlineLevel="1"/>
    <col min="23" max="23" width="8.85546875" style="56" hidden="1" customWidth="1" outlineLevel="1"/>
    <col min="24" max="24" width="8.140625" style="56" hidden="1" customWidth="1" outlineLevel="1"/>
    <col min="25" max="25" width="9.140625" style="56" hidden="1" customWidth="1" outlineLevel="1"/>
    <col min="26" max="26" width="5.5703125" style="56" hidden="1" customWidth="1" outlineLevel="1"/>
    <col min="27" max="27" width="42.140625" style="56" hidden="1" customWidth="1" outlineLevel="1"/>
    <col min="28" max="28" width="7" style="56" hidden="1" customWidth="1" outlineLevel="1"/>
    <col min="29" max="29" width="15.85546875" style="56" hidden="1" customWidth="1" outlineLevel="1"/>
    <col min="30" max="30" width="17.140625" style="56" hidden="1" customWidth="1" outlineLevel="1"/>
    <col min="31" max="31" width="15.85546875" style="56" hidden="1" customWidth="1" outlineLevel="1"/>
    <col min="32" max="32" width="9.140625" style="56" hidden="1" customWidth="1" outlineLevel="1"/>
    <col min="33" max="33" width="9.140625" style="56" collapsed="1"/>
    <col min="34" max="16384" width="9.140625" style="56"/>
  </cols>
  <sheetData>
    <row r="1" spans="1:17" ht="19.5" x14ac:dyDescent="0.25">
      <c r="A1" s="121" t="s">
        <v>208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51"/>
      <c r="M1" s="77"/>
      <c r="N1" s="51"/>
      <c r="O1" s="51"/>
    </row>
    <row r="2" spans="1:17" ht="15.75" customHeight="1" thickBot="1" x14ac:dyDescent="0.3">
      <c r="A2" s="95" t="s">
        <v>3</v>
      </c>
      <c r="B2" s="95"/>
      <c r="C2" s="95"/>
      <c r="E2" s="39"/>
      <c r="F2" s="95" t="s">
        <v>2</v>
      </c>
      <c r="G2" s="95"/>
      <c r="H2" s="95"/>
      <c r="I2" s="39"/>
      <c r="J2" s="39"/>
    </row>
    <row r="3" spans="1:17" ht="27.75" customHeight="1" thickBot="1" x14ac:dyDescent="0.3">
      <c r="A3" s="12" t="s">
        <v>16</v>
      </c>
      <c r="B3" s="96"/>
      <c r="C3" s="97"/>
      <c r="E3" s="12"/>
      <c r="F3" s="94" t="s">
        <v>170</v>
      </c>
      <c r="G3" s="122"/>
      <c r="H3" s="21"/>
      <c r="I3" s="39"/>
      <c r="J3" s="17"/>
      <c r="K3" s="125" t="s">
        <v>29</v>
      </c>
      <c r="L3" s="49"/>
    </row>
    <row r="4" spans="1:17" ht="5.25" customHeight="1" thickBot="1" x14ac:dyDescent="0.3">
      <c r="A4" s="12"/>
      <c r="B4" s="13"/>
      <c r="C4" s="13"/>
      <c r="E4" s="4"/>
      <c r="F4" s="37"/>
      <c r="G4" s="37"/>
      <c r="H4" s="3"/>
      <c r="I4" s="39"/>
      <c r="J4" s="48"/>
      <c r="K4" s="125"/>
    </row>
    <row r="5" spans="1:17" ht="15.75" customHeight="1" thickBot="1" x14ac:dyDescent="0.3">
      <c r="A5" s="12" t="s">
        <v>192</v>
      </c>
      <c r="B5" s="123"/>
      <c r="C5" s="124"/>
      <c r="D5" s="54" t="str">
        <f>IFERROR(IF(B3="Austrumvidzemes",VLOOKUP(B5,$R$60:$S$67,2,0),IF(B3="Dienvidkurzemes",VLOOKUP(B5,$R$69:$S$79,2,0),IF(B3="Dienvidlatgales",VLOOKUP(B5,$R$81:$S$87,2,0),IF(B3="Rietumvidzemes",VLOOKUP(B5,$R$89:$S$96,2,0),IF(B3="Vidusdaugavas",VLOOKUP(B5,$R$98:$S$105,2,0),IF(B3="Zemgales",VLOOKUP(B5,$R$107:$S$114,2,0),IF(B3="Ziemeļkurzemes",VLOOKUP(B5,$R$116:$S$124,2,0),VLOOKUP(B5,$R$126:$S$132,2,0)))))))),"Nepareizs iecirknis")</f>
        <v>Nepareizs iecirknis</v>
      </c>
      <c r="E5" s="55"/>
      <c r="F5" s="94" t="s">
        <v>171</v>
      </c>
      <c r="G5" s="122"/>
      <c r="H5" s="36"/>
      <c r="I5" s="39"/>
      <c r="J5" s="48"/>
      <c r="K5" s="125"/>
    </row>
    <row r="6" spans="1:17" ht="5.25" customHeight="1" thickBot="1" x14ac:dyDescent="0.3">
      <c r="A6" s="12"/>
      <c r="B6" s="13"/>
      <c r="C6" s="13"/>
      <c r="D6" s="19"/>
      <c r="E6" s="65"/>
      <c r="F6" s="72"/>
      <c r="G6" s="72"/>
      <c r="I6" s="39"/>
      <c r="J6" s="48"/>
    </row>
    <row r="7" spans="1:17" ht="27" customHeight="1" thickBot="1" x14ac:dyDescent="0.3">
      <c r="A7" s="12" t="s">
        <v>10</v>
      </c>
      <c r="B7" s="105"/>
      <c r="C7" s="106"/>
      <c r="D7" s="19"/>
      <c r="E7" s="65"/>
      <c r="F7" s="94" t="s">
        <v>172</v>
      </c>
      <c r="G7" s="122"/>
      <c r="H7" s="22"/>
      <c r="I7" s="39"/>
      <c r="J7" s="48"/>
    </row>
    <row r="8" spans="1:17" ht="3.75" customHeight="1" thickBot="1" x14ac:dyDescent="0.3">
      <c r="A8" s="12"/>
      <c r="B8" s="13"/>
      <c r="C8" s="13"/>
      <c r="E8" s="4"/>
      <c r="F8" s="37"/>
      <c r="G8" s="37"/>
      <c r="H8" s="3"/>
      <c r="I8" s="39"/>
      <c r="J8" s="48"/>
    </row>
    <row r="9" spans="1:17" ht="24.75" customHeight="1" thickBot="1" x14ac:dyDescent="0.3">
      <c r="A9" s="12" t="s">
        <v>11</v>
      </c>
      <c r="B9" s="105"/>
      <c r="C9" s="106"/>
      <c r="E9" s="4"/>
      <c r="F9" s="94" t="s">
        <v>210</v>
      </c>
      <c r="G9" s="122"/>
      <c r="H9" s="70"/>
      <c r="I9" s="39"/>
      <c r="J9" s="48"/>
    </row>
    <row r="10" spans="1:17" ht="5.25" customHeight="1" thickBot="1" x14ac:dyDescent="0.3">
      <c r="A10" s="12"/>
      <c r="B10" s="67"/>
      <c r="C10" s="68"/>
      <c r="E10" s="4"/>
      <c r="F10" s="69"/>
      <c r="G10" s="71"/>
      <c r="H10" s="86"/>
      <c r="I10" s="39"/>
      <c r="J10" s="48"/>
    </row>
    <row r="11" spans="1:17" ht="29.25" customHeight="1" thickBot="1" x14ac:dyDescent="0.3">
      <c r="A11" s="12" t="s">
        <v>12</v>
      </c>
      <c r="B11" s="105"/>
      <c r="C11" s="106"/>
      <c r="E11" s="12"/>
      <c r="F11" s="94" t="s">
        <v>197</v>
      </c>
      <c r="G11" s="122"/>
      <c r="H11" s="52"/>
      <c r="I11" s="39"/>
      <c r="J11" s="48"/>
    </row>
    <row r="12" spans="1:17" ht="6" customHeight="1" thickBot="1" x14ac:dyDescent="0.3">
      <c r="A12" s="12"/>
      <c r="B12" s="13"/>
      <c r="C12" s="13"/>
      <c r="E12" s="20"/>
      <c r="F12" s="72"/>
      <c r="G12" s="72"/>
      <c r="I12" s="39"/>
      <c r="J12" s="48"/>
    </row>
    <row r="13" spans="1:17" ht="15.75" thickBot="1" x14ac:dyDescent="0.3">
      <c r="F13" s="94" t="s">
        <v>222</v>
      </c>
      <c r="G13" s="94"/>
      <c r="H13" s="47"/>
      <c r="I13" s="39"/>
      <c r="J13" s="126"/>
      <c r="K13" s="126"/>
      <c r="N13" s="18"/>
      <c r="O13" s="18"/>
      <c r="P13" s="75"/>
      <c r="Q13" s="75"/>
    </row>
    <row r="14" spans="1:17" ht="22.5" customHeight="1" thickBot="1" x14ac:dyDescent="0.3">
      <c r="A14" s="111" t="s">
        <v>1</v>
      </c>
      <c r="B14" s="111"/>
      <c r="C14" s="111"/>
      <c r="D14" s="111"/>
      <c r="E14" s="111"/>
      <c r="F14" s="111"/>
      <c r="G14" s="111"/>
      <c r="H14" s="111"/>
      <c r="I14" s="111"/>
      <c r="J14" s="39"/>
      <c r="K14" s="39"/>
      <c r="L14" s="39"/>
      <c r="N14" s="18"/>
      <c r="O14" s="18"/>
      <c r="P14" s="75"/>
      <c r="Q14" s="75"/>
    </row>
    <row r="15" spans="1:17" ht="21" customHeight="1" thickBot="1" x14ac:dyDescent="0.3">
      <c r="A15" s="107" t="s">
        <v>0</v>
      </c>
      <c r="B15" s="112" t="s">
        <v>174</v>
      </c>
      <c r="C15" s="113"/>
      <c r="D15" s="113"/>
      <c r="E15" s="114"/>
      <c r="F15" s="130" t="s">
        <v>211</v>
      </c>
      <c r="G15" s="131"/>
      <c r="H15" s="85"/>
      <c r="N15" s="18"/>
      <c r="O15" s="18"/>
      <c r="P15" s="75"/>
      <c r="Q15" s="75"/>
    </row>
    <row r="16" spans="1:17" ht="21" customHeight="1" thickBot="1" x14ac:dyDescent="0.3">
      <c r="A16" s="108"/>
      <c r="B16" s="115">
        <f>H7</f>
        <v>0</v>
      </c>
      <c r="C16" s="116"/>
      <c r="D16" s="116"/>
      <c r="E16" s="117"/>
      <c r="F16" s="130" t="s">
        <v>212</v>
      </c>
      <c r="G16" s="131"/>
      <c r="H16" s="85"/>
      <c r="N16" s="18"/>
      <c r="O16" s="18"/>
      <c r="P16" s="18"/>
      <c r="Q16" s="18"/>
    </row>
    <row r="17" spans="1:23" ht="21" customHeight="1" thickBot="1" x14ac:dyDescent="0.3">
      <c r="A17" s="108"/>
      <c r="B17" s="100" t="s">
        <v>17</v>
      </c>
      <c r="C17" s="101"/>
      <c r="D17" s="101"/>
      <c r="E17" s="118" t="s">
        <v>229</v>
      </c>
      <c r="F17" s="130" t="s">
        <v>213</v>
      </c>
      <c r="G17" s="131"/>
      <c r="H17" s="85"/>
      <c r="N17" s="18"/>
      <c r="O17" s="18"/>
      <c r="P17" s="18"/>
      <c r="Q17" s="18"/>
    </row>
    <row r="18" spans="1:23" ht="51.75" thickBot="1" x14ac:dyDescent="0.3">
      <c r="A18" s="109"/>
      <c r="B18" s="23" t="s">
        <v>175</v>
      </c>
      <c r="C18" s="24" t="s">
        <v>176</v>
      </c>
      <c r="D18" s="25" t="s">
        <v>179</v>
      </c>
      <c r="E18" s="119"/>
      <c r="M18" s="78"/>
      <c r="N18" s="74"/>
      <c r="O18" s="74"/>
      <c r="P18" s="74"/>
      <c r="Q18" s="74"/>
    </row>
    <row r="19" spans="1:23" ht="19.5" customHeight="1" x14ac:dyDescent="0.25">
      <c r="A19" s="5">
        <v>1</v>
      </c>
      <c r="B19" s="8"/>
      <c r="C19" s="14"/>
      <c r="D19" s="31">
        <f t="shared" ref="D19:D23" si="0">B19+C19</f>
        <v>0</v>
      </c>
      <c r="E19" s="32"/>
      <c r="F19" s="110" t="s">
        <v>177</v>
      </c>
      <c r="G19" s="127" t="str">
        <f>IF(D33&gt;0,A33,IF(D32&gt;0,A32,IF(D31&gt;0,A31,IF(D30&gt;0,A30,IF(D29&gt;0,A29,IF(D28&gt;0,A28,IF(D27&gt;0,A27,IF(D26&gt;0,A26,IF(D25&gt;0,A25,IF(D24&gt;0,A24,IF(D23&gt;0,A23,IF(D22&gt;0,A22,IF(D21&gt;0,A21,IF(D20&gt;0,A20,IF(D19&gt;0,A19,"NAV DATU")))))))))))))))</f>
        <v>NAV DATU</v>
      </c>
      <c r="H19" s="110" t="s">
        <v>183</v>
      </c>
      <c r="I19" s="98" t="e">
        <f>(B34+C34)/G19</f>
        <v>#VALUE!</v>
      </c>
      <c r="M19" s="78"/>
      <c r="N19" s="73"/>
      <c r="O19" s="73"/>
      <c r="P19" s="73"/>
      <c r="Q19" s="73"/>
    </row>
    <row r="20" spans="1:23" ht="19.5" customHeight="1" thickBot="1" x14ac:dyDescent="0.3">
      <c r="A20" s="6">
        <v>2</v>
      </c>
      <c r="B20" s="38"/>
      <c r="C20" s="15"/>
      <c r="D20" s="31">
        <f t="shared" si="0"/>
        <v>0</v>
      </c>
      <c r="E20" s="33"/>
      <c r="F20" s="110"/>
      <c r="G20" s="128"/>
      <c r="H20" s="110"/>
      <c r="I20" s="99"/>
      <c r="M20" s="78"/>
      <c r="N20" s="73"/>
      <c r="O20" s="73"/>
      <c r="P20" s="73"/>
      <c r="Q20" s="73"/>
    </row>
    <row r="21" spans="1:23" ht="19.5" customHeight="1" thickBot="1" x14ac:dyDescent="0.3">
      <c r="A21" s="6">
        <v>3</v>
      </c>
      <c r="B21" s="38"/>
      <c r="C21" s="15"/>
      <c r="D21" s="31">
        <f t="shared" si="0"/>
        <v>0</v>
      </c>
      <c r="E21" s="33"/>
      <c r="F21" s="20"/>
      <c r="H21" s="20"/>
      <c r="M21" s="78"/>
      <c r="N21" s="73"/>
      <c r="O21" s="73"/>
      <c r="P21" s="73"/>
      <c r="Q21" s="73"/>
    </row>
    <row r="22" spans="1:23" ht="19.5" customHeight="1" x14ac:dyDescent="0.25">
      <c r="A22" s="6">
        <v>4</v>
      </c>
      <c r="B22" s="38"/>
      <c r="C22" s="15"/>
      <c r="D22" s="31">
        <f t="shared" si="0"/>
        <v>0</v>
      </c>
      <c r="E22" s="33"/>
      <c r="F22" s="129" t="s">
        <v>190</v>
      </c>
      <c r="G22" s="102">
        <v>100</v>
      </c>
      <c r="H22" s="104" t="s">
        <v>206</v>
      </c>
      <c r="I22" s="98" t="e">
        <f>I19*G22</f>
        <v>#VALUE!</v>
      </c>
      <c r="M22" s="78"/>
      <c r="N22" s="73"/>
      <c r="O22" s="73"/>
      <c r="P22" s="73"/>
      <c r="Q22" s="73"/>
    </row>
    <row r="23" spans="1:23" ht="19.5" customHeight="1" thickBot="1" x14ac:dyDescent="0.3">
      <c r="A23" s="6">
        <v>5</v>
      </c>
      <c r="B23" s="38"/>
      <c r="C23" s="15"/>
      <c r="D23" s="31">
        <f t="shared" si="0"/>
        <v>0</v>
      </c>
      <c r="E23" s="33"/>
      <c r="F23" s="129"/>
      <c r="G23" s="103"/>
      <c r="H23" s="104"/>
      <c r="I23" s="99"/>
      <c r="K23" s="48"/>
    </row>
    <row r="24" spans="1:23" ht="19.5" customHeight="1" thickBot="1" x14ac:dyDescent="0.3">
      <c r="A24" s="6">
        <v>6</v>
      </c>
      <c r="B24" s="38"/>
      <c r="C24" s="15"/>
      <c r="D24" s="31">
        <f t="shared" ref="D24:D33" si="1">B24+C24</f>
        <v>0</v>
      </c>
      <c r="E24" s="33"/>
      <c r="F24" s="20"/>
      <c r="I24" s="57"/>
      <c r="R24" s="62" t="s">
        <v>218</v>
      </c>
      <c r="T24" s="84" t="s">
        <v>221</v>
      </c>
      <c r="V24" s="62" t="s">
        <v>219</v>
      </c>
    </row>
    <row r="25" spans="1:23" ht="19.5" customHeight="1" x14ac:dyDescent="0.25">
      <c r="A25" s="6">
        <v>7</v>
      </c>
      <c r="B25" s="38"/>
      <c r="C25" s="15"/>
      <c r="D25" s="31">
        <f t="shared" si="1"/>
        <v>0</v>
      </c>
      <c r="E25" s="33"/>
      <c r="F25" s="110" t="s">
        <v>182</v>
      </c>
      <c r="G25" s="151" t="e">
        <f>E35/G19</f>
        <v>#VALUE!</v>
      </c>
      <c r="H25" s="120"/>
      <c r="S25" s="62"/>
    </row>
    <row r="26" spans="1:23" ht="19.5" customHeight="1" thickBot="1" x14ac:dyDescent="0.3">
      <c r="A26" s="6">
        <v>8</v>
      </c>
      <c r="B26" s="38"/>
      <c r="C26" s="15"/>
      <c r="D26" s="31">
        <f t="shared" si="1"/>
        <v>0</v>
      </c>
      <c r="E26" s="33"/>
      <c r="F26" s="110"/>
      <c r="G26" s="152"/>
      <c r="H26" s="120"/>
      <c r="M26" s="76"/>
      <c r="N26" s="73"/>
      <c r="P26" s="39" t="s">
        <v>210</v>
      </c>
      <c r="Q26" s="11"/>
      <c r="R26" s="56">
        <v>100</v>
      </c>
      <c r="T26" s="56" t="s">
        <v>8</v>
      </c>
      <c r="V26" s="58" t="s">
        <v>225</v>
      </c>
      <c r="W26" s="56">
        <v>1</v>
      </c>
    </row>
    <row r="27" spans="1:23" ht="19.5" customHeight="1" thickBot="1" x14ac:dyDescent="0.3">
      <c r="A27" s="6">
        <v>9</v>
      </c>
      <c r="B27" s="38"/>
      <c r="C27" s="15"/>
      <c r="D27" s="31">
        <f t="shared" si="1"/>
        <v>0</v>
      </c>
      <c r="E27" s="33"/>
      <c r="F27" s="4"/>
      <c r="G27" s="3"/>
      <c r="H27" s="3"/>
      <c r="I27" s="3"/>
      <c r="R27" s="56">
        <v>400</v>
      </c>
      <c r="T27" s="56" t="s">
        <v>9</v>
      </c>
      <c r="V27" s="58" t="s">
        <v>201</v>
      </c>
      <c r="W27" s="56">
        <v>1</v>
      </c>
    </row>
    <row r="28" spans="1:23" ht="19.5" customHeight="1" x14ac:dyDescent="0.25">
      <c r="A28" s="6">
        <v>10</v>
      </c>
      <c r="B28" s="38"/>
      <c r="C28" s="15"/>
      <c r="D28" s="31">
        <f t="shared" si="1"/>
        <v>0</v>
      </c>
      <c r="E28" s="33"/>
      <c r="F28" s="153" t="s">
        <v>184</v>
      </c>
      <c r="G28" s="154" t="e">
        <f>((I22-H9)/H9)*100</f>
        <v>#VALUE!</v>
      </c>
      <c r="H28" s="94" t="s">
        <v>189</v>
      </c>
      <c r="I28" s="94"/>
      <c r="M28" s="78"/>
      <c r="N28" s="73"/>
      <c r="P28" s="56">
        <v>500</v>
      </c>
      <c r="T28" s="56" t="s">
        <v>20</v>
      </c>
      <c r="V28" s="58" t="s">
        <v>226</v>
      </c>
      <c r="W28" s="56">
        <v>1</v>
      </c>
    </row>
    <row r="29" spans="1:23" ht="19.5" customHeight="1" thickBot="1" x14ac:dyDescent="0.3">
      <c r="A29" s="6">
        <v>11</v>
      </c>
      <c r="B29" s="38"/>
      <c r="C29" s="15"/>
      <c r="D29" s="31">
        <f t="shared" si="1"/>
        <v>0</v>
      </c>
      <c r="E29" s="33"/>
      <c r="F29" s="153"/>
      <c r="G29" s="155"/>
      <c r="H29" s="94"/>
      <c r="I29" s="94"/>
      <c r="J29" s="49"/>
      <c r="K29" s="49"/>
      <c r="M29" s="78"/>
      <c r="N29" s="73"/>
      <c r="P29" s="56">
        <v>1000</v>
      </c>
      <c r="T29" s="56" t="s">
        <v>21</v>
      </c>
      <c r="V29" s="56" t="s">
        <v>227</v>
      </c>
      <c r="W29" s="56">
        <v>1</v>
      </c>
    </row>
    <row r="30" spans="1:23" ht="19.5" customHeight="1" thickBot="1" x14ac:dyDescent="0.3">
      <c r="A30" s="6">
        <v>12</v>
      </c>
      <c r="B30" s="38"/>
      <c r="C30" s="15"/>
      <c r="D30" s="31">
        <f t="shared" si="1"/>
        <v>0</v>
      </c>
      <c r="E30" s="33"/>
      <c r="F30" s="20"/>
      <c r="H30" s="46"/>
      <c r="I30" s="37"/>
      <c r="J30" s="49"/>
      <c r="K30" s="49"/>
      <c r="M30" s="41"/>
      <c r="P30" s="56">
        <v>1500</v>
      </c>
      <c r="V30" s="56" t="s">
        <v>228</v>
      </c>
      <c r="W30" s="56">
        <v>1</v>
      </c>
    </row>
    <row r="31" spans="1:23" ht="19.5" customHeight="1" x14ac:dyDescent="0.25">
      <c r="A31" s="6">
        <v>13</v>
      </c>
      <c r="B31" s="38"/>
      <c r="C31" s="15"/>
      <c r="D31" s="31">
        <f t="shared" si="1"/>
        <v>0</v>
      </c>
      <c r="E31" s="33"/>
      <c r="F31" s="156" t="s">
        <v>185</v>
      </c>
      <c r="G31" s="157" t="str">
        <f>IF(H9&gt;0,(B34*100/(B34+C34)),"-")</f>
        <v>-</v>
      </c>
      <c r="H31" s="141" t="s">
        <v>19</v>
      </c>
      <c r="I31" s="141"/>
      <c r="M31" s="41"/>
      <c r="O31" s="56">
        <v>90</v>
      </c>
      <c r="P31" s="56">
        <v>2000</v>
      </c>
      <c r="V31" s="56" t="s">
        <v>199</v>
      </c>
      <c r="W31" s="56">
        <v>1</v>
      </c>
    </row>
    <row r="32" spans="1:23" ht="19.5" customHeight="1" thickBot="1" x14ac:dyDescent="0.3">
      <c r="A32" s="6">
        <v>14</v>
      </c>
      <c r="B32" s="38"/>
      <c r="C32" s="15"/>
      <c r="D32" s="31">
        <f t="shared" si="1"/>
        <v>0</v>
      </c>
      <c r="E32" s="33"/>
      <c r="F32" s="156"/>
      <c r="G32" s="158"/>
      <c r="H32" s="141"/>
      <c r="I32" s="141"/>
      <c r="M32" s="76"/>
      <c r="P32" s="3">
        <v>2500</v>
      </c>
      <c r="V32" s="56" t="s">
        <v>209</v>
      </c>
      <c r="W32" s="56">
        <v>5</v>
      </c>
    </row>
    <row r="33" spans="1:25" ht="19.5" customHeight="1" thickBot="1" x14ac:dyDescent="0.3">
      <c r="A33" s="7">
        <v>15</v>
      </c>
      <c r="B33" s="9"/>
      <c r="C33" s="16"/>
      <c r="D33" s="31">
        <f t="shared" si="1"/>
        <v>0</v>
      </c>
      <c r="E33" s="33"/>
      <c r="O33" s="56" t="s">
        <v>220</v>
      </c>
      <c r="P33" s="3">
        <v>3000</v>
      </c>
      <c r="V33" s="56" t="s">
        <v>223</v>
      </c>
    </row>
    <row r="34" spans="1:25" ht="19.5" customHeight="1" thickBot="1" x14ac:dyDescent="0.3">
      <c r="A34" s="28" t="s">
        <v>180</v>
      </c>
      <c r="B34" s="26">
        <f>SUM(B19:B33)</f>
        <v>0</v>
      </c>
      <c r="C34" s="27">
        <f>SUM(C19:C33)</f>
        <v>0</v>
      </c>
      <c r="D34" s="30">
        <f>SUM(D19:D33)</f>
        <v>0</v>
      </c>
      <c r="E34" s="34"/>
      <c r="G34" s="83"/>
      <c r="H34" s="147" t="s">
        <v>26</v>
      </c>
      <c r="I34" s="125"/>
      <c r="M34" s="76"/>
      <c r="N34" s="3"/>
      <c r="O34" s="3">
        <v>10</v>
      </c>
      <c r="P34" s="3"/>
      <c r="V34" s="56" t="s">
        <v>224</v>
      </c>
      <c r="Y34" s="56" t="s">
        <v>194</v>
      </c>
    </row>
    <row r="35" spans="1:25" ht="19.5" customHeight="1" thickBot="1" x14ac:dyDescent="0.3">
      <c r="A35" s="29" t="s">
        <v>181</v>
      </c>
      <c r="B35" s="148"/>
      <c r="C35" s="149"/>
      <c r="D35" s="150"/>
      <c r="E35" s="35">
        <f>SUM(E19:E33)</f>
        <v>0</v>
      </c>
      <c r="G35" s="82"/>
      <c r="H35" s="143" t="s">
        <v>18</v>
      </c>
      <c r="I35" s="125"/>
      <c r="N35" s="3"/>
      <c r="O35" s="3"/>
      <c r="P35" s="3"/>
      <c r="V35" s="56" t="s">
        <v>200</v>
      </c>
      <c r="W35" s="56">
        <v>1</v>
      </c>
    </row>
    <row r="36" spans="1:25" x14ac:dyDescent="0.25">
      <c r="V36" s="56" t="s">
        <v>214</v>
      </c>
      <c r="W36" s="56">
        <v>4</v>
      </c>
    </row>
    <row r="37" spans="1:25" ht="15" customHeight="1" x14ac:dyDescent="0.25">
      <c r="A37" s="95" t="s">
        <v>13</v>
      </c>
      <c r="B37" s="95"/>
      <c r="C37" s="95"/>
      <c r="D37" s="95"/>
      <c r="E37" s="95"/>
      <c r="F37" s="95"/>
      <c r="G37" s="95"/>
      <c r="H37" s="95"/>
      <c r="I37" s="95"/>
      <c r="J37" s="39"/>
      <c r="K37" s="13"/>
      <c r="L37" s="13"/>
      <c r="M37" s="76"/>
      <c r="N37" s="13"/>
      <c r="O37" s="13"/>
      <c r="V37" s="56" t="s">
        <v>202</v>
      </c>
    </row>
    <row r="38" spans="1:25" ht="15.75" thickBot="1" x14ac:dyDescent="0.3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13"/>
      <c r="M38" s="76"/>
      <c r="N38" s="13"/>
      <c r="O38" s="13"/>
      <c r="V38" s="56" t="s">
        <v>215</v>
      </c>
      <c r="W38" s="56">
        <v>5</v>
      </c>
    </row>
    <row r="39" spans="1:25" ht="26.25" customHeight="1" thickBot="1" x14ac:dyDescent="0.3">
      <c r="A39" s="144" t="s">
        <v>186</v>
      </c>
      <c r="B39" s="144"/>
      <c r="C39" s="10"/>
      <c r="D39" s="145" t="s">
        <v>187</v>
      </c>
      <c r="E39" s="144"/>
      <c r="F39" s="146"/>
      <c r="G39" s="10"/>
      <c r="H39" s="145" t="s">
        <v>188</v>
      </c>
      <c r="I39" s="144"/>
      <c r="J39" s="144"/>
      <c r="K39" s="10"/>
      <c r="L39" s="13"/>
      <c r="M39" s="66"/>
      <c r="V39" s="56" t="s">
        <v>196</v>
      </c>
      <c r="W39" s="56">
        <v>1</v>
      </c>
    </row>
    <row r="40" spans="1:25" x14ac:dyDescent="0.25">
      <c r="A40" s="142" t="s">
        <v>14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3"/>
      <c r="M40" s="66"/>
      <c r="N40" s="3"/>
      <c r="O40" s="3"/>
      <c r="V40" s="56" t="s">
        <v>216</v>
      </c>
      <c r="W40" s="56">
        <v>4</v>
      </c>
    </row>
    <row r="41" spans="1:25" ht="15.75" thickBot="1" x14ac:dyDescent="0.3">
      <c r="A41" s="111" t="s">
        <v>15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3"/>
      <c r="M41" s="79"/>
      <c r="N41" s="59"/>
      <c r="O41" s="13"/>
    </row>
    <row r="42" spans="1:25" x14ac:dyDescent="0.2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4"/>
      <c r="L42" s="13"/>
      <c r="M42" s="66"/>
      <c r="N42" s="13"/>
      <c r="O42" s="13"/>
    </row>
    <row r="43" spans="1:25" x14ac:dyDescent="0.2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7"/>
      <c r="L43" s="60"/>
      <c r="M43" s="80"/>
      <c r="N43" s="60"/>
      <c r="O43" s="60"/>
    </row>
    <row r="44" spans="1:25" ht="15.75" thickBot="1" x14ac:dyDescent="0.3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40"/>
      <c r="L44" s="60"/>
      <c r="M44" s="80"/>
      <c r="N44" s="60"/>
      <c r="O44" s="60"/>
    </row>
    <row r="45" spans="1:25" ht="15.75" thickBot="1" x14ac:dyDescent="0.3">
      <c r="A45" s="40"/>
      <c r="B45" s="3"/>
      <c r="C45" s="3"/>
      <c r="D45" s="3"/>
      <c r="E45" s="3"/>
      <c r="F45" s="3"/>
      <c r="G45" s="3"/>
      <c r="H45" s="3"/>
      <c r="I45" s="3"/>
      <c r="J45" s="3"/>
      <c r="K45" s="3"/>
      <c r="L45" s="60"/>
      <c r="M45" s="80"/>
      <c r="N45" s="60"/>
      <c r="O45" s="60"/>
    </row>
    <row r="46" spans="1:25" ht="15.75" thickBot="1" x14ac:dyDescent="0.3">
      <c r="A46" s="48" t="s">
        <v>195</v>
      </c>
      <c r="B46" s="43" t="s">
        <v>194</v>
      </c>
      <c r="C46" s="44" t="s">
        <v>198</v>
      </c>
      <c r="D46" s="41"/>
      <c r="E46" s="41"/>
      <c r="F46" s="165" t="s">
        <v>203</v>
      </c>
      <c r="G46" s="166"/>
      <c r="H46" s="163" t="s">
        <v>207</v>
      </c>
      <c r="I46" s="164"/>
      <c r="J46" s="164"/>
      <c r="K46" s="164"/>
      <c r="L46" s="60"/>
      <c r="M46" s="80"/>
      <c r="N46" s="60"/>
      <c r="O46" s="60"/>
    </row>
    <row r="47" spans="1:25" ht="15.75" thickBot="1" x14ac:dyDescent="0.3">
      <c r="A47" s="48"/>
      <c r="B47" s="43" t="s">
        <v>194</v>
      </c>
      <c r="C47" s="44" t="s">
        <v>204</v>
      </c>
      <c r="D47" s="41"/>
      <c r="E47" s="41"/>
      <c r="F47" s="165"/>
      <c r="G47" s="167"/>
      <c r="H47" s="42" t="s">
        <v>4</v>
      </c>
      <c r="I47" s="160"/>
      <c r="J47" s="161"/>
      <c r="K47" s="162"/>
      <c r="L47" s="60"/>
      <c r="M47" s="80"/>
      <c r="N47" s="60"/>
      <c r="O47" s="60"/>
    </row>
    <row r="48" spans="1:25" ht="15.75" thickBot="1" x14ac:dyDescent="0.3">
      <c r="A48" s="48"/>
      <c r="B48" s="43" t="s">
        <v>194</v>
      </c>
      <c r="C48" s="44" t="s">
        <v>205</v>
      </c>
      <c r="D48" s="41"/>
      <c r="E48" s="41"/>
      <c r="F48" s="165"/>
      <c r="G48" s="167"/>
      <c r="H48" s="42" t="s">
        <v>5</v>
      </c>
      <c r="I48" s="160"/>
      <c r="J48" s="161"/>
      <c r="K48" s="162"/>
      <c r="L48" s="60"/>
      <c r="M48" s="80"/>
      <c r="N48" s="60"/>
      <c r="O48" s="60"/>
    </row>
    <row r="49" spans="1:31" ht="15.75" thickBot="1" x14ac:dyDescent="0.3">
      <c r="A49" s="48"/>
      <c r="B49" s="53" t="s">
        <v>194</v>
      </c>
      <c r="C49" s="44" t="s">
        <v>193</v>
      </c>
      <c r="D49" s="41"/>
      <c r="E49" s="41"/>
      <c r="F49" s="165"/>
      <c r="G49" s="167"/>
      <c r="H49" s="45" t="s">
        <v>6</v>
      </c>
      <c r="I49" s="160"/>
      <c r="J49" s="161"/>
      <c r="K49" s="162"/>
      <c r="L49" s="60"/>
      <c r="M49" s="80"/>
      <c r="N49" s="60"/>
      <c r="O49" s="60"/>
      <c r="V49" s="56" t="s">
        <v>168</v>
      </c>
    </row>
    <row r="50" spans="1:31" ht="15.75" thickBot="1" x14ac:dyDescent="0.3">
      <c r="A50" s="48"/>
      <c r="B50" s="169"/>
      <c r="C50" s="170"/>
      <c r="D50" s="170"/>
      <c r="E50" s="171"/>
      <c r="F50" s="165"/>
      <c r="G50" s="168"/>
      <c r="H50" s="45" t="s">
        <v>7</v>
      </c>
      <c r="I50" s="160"/>
      <c r="J50" s="161"/>
      <c r="K50" s="162"/>
      <c r="L50" s="60"/>
      <c r="M50" s="80"/>
      <c r="N50" s="60"/>
      <c r="O50" s="60"/>
      <c r="V50" s="56" t="s">
        <v>161</v>
      </c>
    </row>
    <row r="51" spans="1:31" x14ac:dyDescent="0.25">
      <c r="A51" s="40"/>
      <c r="B51" s="40"/>
      <c r="C51" s="40"/>
      <c r="D51" s="40"/>
      <c r="E51" s="40"/>
      <c r="F51" s="3"/>
      <c r="G51" s="3"/>
      <c r="H51" s="3"/>
      <c r="I51" s="3"/>
      <c r="J51" s="3"/>
      <c r="K51" s="3"/>
      <c r="L51" s="60"/>
      <c r="M51" s="80"/>
      <c r="N51" s="60"/>
      <c r="O51" s="60"/>
      <c r="V51" s="56" t="s">
        <v>162</v>
      </c>
    </row>
    <row r="52" spans="1:31" ht="15.75" x14ac:dyDescent="0.25">
      <c r="A52" s="159" t="s">
        <v>230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50"/>
      <c r="M52" s="81"/>
      <c r="N52" s="50"/>
      <c r="O52" s="3"/>
      <c r="P52" s="3"/>
      <c r="V52" s="56" t="s">
        <v>163</v>
      </c>
    </row>
    <row r="53" spans="1:31" ht="35.25" customHeight="1" x14ac:dyDescent="0.25">
      <c r="A53" s="91" t="s">
        <v>231</v>
      </c>
      <c r="B53" s="91" t="s">
        <v>232</v>
      </c>
      <c r="C53" s="91" t="s">
        <v>233</v>
      </c>
      <c r="D53" s="91" t="s">
        <v>234</v>
      </c>
      <c r="E53" s="91" t="s">
        <v>235</v>
      </c>
      <c r="F53" s="91" t="s">
        <v>236</v>
      </c>
      <c r="G53" s="91" t="s">
        <v>237</v>
      </c>
      <c r="H53" s="91" t="s">
        <v>238</v>
      </c>
      <c r="I53" s="91" t="s">
        <v>239</v>
      </c>
      <c r="J53" s="91" t="s">
        <v>240</v>
      </c>
      <c r="K53" s="91" t="s">
        <v>241</v>
      </c>
      <c r="L53" s="50"/>
      <c r="M53" s="81"/>
      <c r="N53" s="50"/>
      <c r="O53" s="3"/>
      <c r="P53" s="3"/>
      <c r="V53" s="56" t="s">
        <v>164</v>
      </c>
    </row>
    <row r="54" spans="1:31" ht="15.75" customHeight="1" x14ac:dyDescent="0.25">
      <c r="A54" s="89">
        <f>B5</f>
        <v>0</v>
      </c>
      <c r="B54" s="90">
        <f>B7</f>
        <v>0</v>
      </c>
      <c r="C54" s="91">
        <f>B9</f>
        <v>0</v>
      </c>
      <c r="D54" s="90">
        <f>B11</f>
        <v>0</v>
      </c>
      <c r="E54" s="90">
        <f>H5</f>
        <v>0</v>
      </c>
      <c r="F54" s="90">
        <f>H7</f>
        <v>0</v>
      </c>
      <c r="G54" s="90">
        <f>H9</f>
        <v>0</v>
      </c>
      <c r="H54" s="92" t="e">
        <f>I22</f>
        <v>#VALUE!</v>
      </c>
      <c r="I54" s="90">
        <f>H11</f>
        <v>0</v>
      </c>
      <c r="J54" s="90">
        <f>G46</f>
        <v>0</v>
      </c>
      <c r="K54" s="93">
        <f>I54-J54</f>
        <v>0</v>
      </c>
      <c r="L54" s="50"/>
      <c r="M54" s="81"/>
      <c r="N54" s="50"/>
      <c r="O54" s="3"/>
      <c r="P54" s="3"/>
      <c r="V54" s="56" t="s">
        <v>165</v>
      </c>
    </row>
    <row r="55" spans="1:31" x14ac:dyDescent="0.25">
      <c r="A55" s="61"/>
      <c r="B55" s="3"/>
      <c r="C55" s="3"/>
      <c r="D55" s="3"/>
      <c r="E55" s="3"/>
      <c r="F55" s="3"/>
      <c r="G55" s="3"/>
      <c r="H55" s="3"/>
      <c r="I55" s="3"/>
      <c r="J55" s="3"/>
      <c r="K55" s="50"/>
      <c r="L55" s="50"/>
      <c r="M55" s="81"/>
      <c r="N55" s="50"/>
      <c r="O55" s="3"/>
      <c r="P55" s="3"/>
      <c r="V55" s="56" t="s">
        <v>166</v>
      </c>
    </row>
    <row r="56" spans="1:31" x14ac:dyDescent="0.25">
      <c r="A56" s="61"/>
      <c r="B56" s="3"/>
      <c r="C56" s="3"/>
      <c r="D56" s="3"/>
      <c r="E56" s="3"/>
      <c r="F56" s="3"/>
      <c r="G56" s="3"/>
      <c r="H56" s="3"/>
      <c r="I56" s="3"/>
      <c r="J56" s="3"/>
      <c r="K56" s="50"/>
      <c r="L56" s="50"/>
      <c r="M56" s="81"/>
      <c r="N56" s="50"/>
      <c r="O56" s="3"/>
      <c r="P56" s="3"/>
      <c r="V56" s="56" t="s">
        <v>167</v>
      </c>
      <c r="AA56" s="58" t="s">
        <v>27</v>
      </c>
      <c r="AB56" s="56" t="s">
        <v>8</v>
      </c>
      <c r="AC56" s="56" t="s">
        <v>9</v>
      </c>
      <c r="AD56" s="56" t="s">
        <v>20</v>
      </c>
      <c r="AE56" s="56" t="s">
        <v>21</v>
      </c>
    </row>
    <row r="57" spans="1:31" x14ac:dyDescent="0.25">
      <c r="B57" s="3"/>
      <c r="C57" s="3"/>
      <c r="D57" s="3"/>
      <c r="E57" s="3"/>
      <c r="F57" s="3"/>
      <c r="G57" s="3"/>
      <c r="H57" s="3"/>
      <c r="I57" s="3"/>
      <c r="J57" s="3"/>
      <c r="K57" s="50"/>
      <c r="L57" s="50"/>
      <c r="M57" s="81"/>
      <c r="N57" s="50"/>
      <c r="O57" s="3"/>
      <c r="P57" s="3"/>
      <c r="AA57" s="58" t="s">
        <v>28</v>
      </c>
      <c r="AB57" s="56" t="s">
        <v>8</v>
      </c>
      <c r="AC57" s="56" t="s">
        <v>9</v>
      </c>
      <c r="AD57" s="56" t="s">
        <v>20</v>
      </c>
      <c r="AE57" s="56" t="s">
        <v>21</v>
      </c>
    </row>
    <row r="58" spans="1:31" x14ac:dyDescent="0.25">
      <c r="G58" s="3"/>
      <c r="H58" s="3"/>
      <c r="I58" s="3"/>
      <c r="J58" s="3"/>
      <c r="K58" s="50"/>
      <c r="L58" s="50"/>
      <c r="M58" s="81"/>
      <c r="N58" s="50"/>
      <c r="O58" s="3"/>
      <c r="P58" s="3"/>
      <c r="AA58" s="56" t="s">
        <v>22</v>
      </c>
      <c r="AB58" s="56" t="s">
        <v>8</v>
      </c>
      <c r="AC58" s="56" t="s">
        <v>9</v>
      </c>
      <c r="AD58" s="56" t="s">
        <v>20</v>
      </c>
      <c r="AE58" s="56" t="s">
        <v>21</v>
      </c>
    </row>
    <row r="59" spans="1:31" x14ac:dyDescent="0.25">
      <c r="G59" s="3"/>
      <c r="H59" s="3"/>
      <c r="I59" s="3"/>
      <c r="J59" s="3"/>
      <c r="K59" s="50"/>
      <c r="L59" s="50"/>
      <c r="M59" s="81"/>
      <c r="N59" s="50"/>
      <c r="O59" s="3"/>
      <c r="P59" s="3"/>
      <c r="R59" s="62" t="s">
        <v>169</v>
      </c>
      <c r="AA59" s="56" t="s">
        <v>23</v>
      </c>
      <c r="AB59" s="56" t="s">
        <v>8</v>
      </c>
      <c r="AC59" s="56" t="s">
        <v>9</v>
      </c>
      <c r="AD59" s="56" t="s">
        <v>20</v>
      </c>
      <c r="AE59" s="56" t="s">
        <v>21</v>
      </c>
    </row>
    <row r="60" spans="1:31" x14ac:dyDescent="0.25">
      <c r="A60" s="50"/>
      <c r="B60" s="50"/>
      <c r="C60" s="50"/>
      <c r="D60" s="50"/>
      <c r="E60" s="50"/>
      <c r="F60" s="50"/>
      <c r="G60" s="50"/>
      <c r="N60" s="3"/>
      <c r="O60" s="3"/>
      <c r="P60" s="3"/>
      <c r="R60" s="63" t="s">
        <v>31</v>
      </c>
      <c r="AA60" s="56" t="s">
        <v>24</v>
      </c>
      <c r="AB60" s="56" t="s">
        <v>8</v>
      </c>
      <c r="AC60" s="56" t="s">
        <v>9</v>
      </c>
      <c r="AD60" s="56" t="s">
        <v>20</v>
      </c>
      <c r="AE60" s="56" t="s">
        <v>21</v>
      </c>
    </row>
    <row r="61" spans="1:31" x14ac:dyDescent="0.25">
      <c r="A61" s="50"/>
      <c r="B61" s="50"/>
      <c r="C61" s="50"/>
      <c r="D61" s="50"/>
      <c r="E61" s="50"/>
      <c r="F61" s="50"/>
      <c r="G61" s="50"/>
      <c r="N61" s="3"/>
      <c r="O61" s="3"/>
      <c r="P61" s="3"/>
      <c r="R61" s="63" t="s">
        <v>33</v>
      </c>
      <c r="T61" s="64" t="s">
        <v>30</v>
      </c>
      <c r="AA61" s="56" t="s">
        <v>25</v>
      </c>
      <c r="AB61" s="56" t="s">
        <v>8</v>
      </c>
      <c r="AC61" s="56" t="s">
        <v>9</v>
      </c>
      <c r="AD61" s="56" t="s">
        <v>20</v>
      </c>
      <c r="AE61" s="56" t="s">
        <v>21</v>
      </c>
    </row>
    <row r="62" spans="1:31" x14ac:dyDescent="0.25">
      <c r="A62" s="39"/>
      <c r="B62" s="39"/>
      <c r="C62" s="39"/>
      <c r="D62" s="39"/>
      <c r="E62" s="39"/>
      <c r="F62" s="39"/>
      <c r="G62" s="39"/>
      <c r="R62" s="63" t="s">
        <v>35</v>
      </c>
      <c r="T62" s="64" t="s">
        <v>32</v>
      </c>
      <c r="AA62" s="56" t="s">
        <v>191</v>
      </c>
      <c r="AB62" s="56" t="s">
        <v>8</v>
      </c>
      <c r="AC62" s="56" t="s">
        <v>9</v>
      </c>
      <c r="AD62" s="56" t="s">
        <v>20</v>
      </c>
      <c r="AE62" s="56" t="s">
        <v>21</v>
      </c>
    </row>
    <row r="63" spans="1:31" x14ac:dyDescent="0.25">
      <c r="A63" s="39"/>
      <c r="B63" s="39"/>
      <c r="C63" s="39"/>
      <c r="D63" s="39" t="s">
        <v>194</v>
      </c>
      <c r="E63" s="39"/>
      <c r="F63" s="39"/>
      <c r="G63" s="39"/>
      <c r="R63" s="63" t="s">
        <v>37</v>
      </c>
      <c r="T63" s="64" t="s">
        <v>34</v>
      </c>
      <c r="AA63" s="56" t="s">
        <v>24</v>
      </c>
      <c r="AB63" s="56" t="s">
        <v>8</v>
      </c>
      <c r="AC63" s="56" t="s">
        <v>9</v>
      </c>
      <c r="AD63" s="56" t="s">
        <v>20</v>
      </c>
      <c r="AE63" s="56" t="s">
        <v>21</v>
      </c>
    </row>
    <row r="64" spans="1:31" x14ac:dyDescent="0.25">
      <c r="A64" s="39"/>
      <c r="B64" s="39"/>
      <c r="C64" s="39"/>
      <c r="D64" s="39"/>
      <c r="E64" s="39"/>
      <c r="F64" s="39"/>
      <c r="G64" s="39"/>
      <c r="R64" s="63" t="s">
        <v>39</v>
      </c>
      <c r="T64" s="64" t="s">
        <v>36</v>
      </c>
    </row>
    <row r="65" spans="18:30" x14ac:dyDescent="0.25">
      <c r="R65" s="63" t="s">
        <v>41</v>
      </c>
      <c r="T65" s="64" t="s">
        <v>38</v>
      </c>
    </row>
    <row r="66" spans="18:30" x14ac:dyDescent="0.25">
      <c r="R66" s="63" t="s">
        <v>43</v>
      </c>
      <c r="T66" s="64" t="s">
        <v>40</v>
      </c>
    </row>
    <row r="67" spans="18:30" x14ac:dyDescent="0.25">
      <c r="R67" s="63" t="s">
        <v>45</v>
      </c>
      <c r="T67" s="64" t="s">
        <v>42</v>
      </c>
      <c r="AA67" s="56" t="s">
        <v>173</v>
      </c>
      <c r="AB67" s="56" t="s">
        <v>8</v>
      </c>
      <c r="AC67" s="56" t="s">
        <v>9</v>
      </c>
      <c r="AD67" s="56" t="s">
        <v>20</v>
      </c>
    </row>
    <row r="68" spans="18:30" x14ac:dyDescent="0.25">
      <c r="R68" s="62" t="s">
        <v>169</v>
      </c>
      <c r="T68" s="64" t="s">
        <v>44</v>
      </c>
    </row>
    <row r="69" spans="18:30" x14ac:dyDescent="0.25">
      <c r="R69" s="63" t="s">
        <v>47</v>
      </c>
      <c r="T69" s="64"/>
    </row>
    <row r="70" spans="18:30" x14ac:dyDescent="0.25">
      <c r="R70" s="63" t="s">
        <v>49</v>
      </c>
      <c r="T70" s="64" t="s">
        <v>46</v>
      </c>
    </row>
    <row r="71" spans="18:30" x14ac:dyDescent="0.25">
      <c r="R71" s="63" t="s">
        <v>51</v>
      </c>
      <c r="T71" s="64" t="s">
        <v>48</v>
      </c>
    </row>
    <row r="72" spans="18:30" x14ac:dyDescent="0.25">
      <c r="R72" s="63" t="s">
        <v>53</v>
      </c>
      <c r="T72" s="64" t="s">
        <v>50</v>
      </c>
    </row>
    <row r="73" spans="18:30" x14ac:dyDescent="0.25">
      <c r="R73" s="63" t="s">
        <v>55</v>
      </c>
      <c r="T73" s="64" t="s">
        <v>52</v>
      </c>
    </row>
    <row r="74" spans="18:30" x14ac:dyDescent="0.25">
      <c r="R74" s="63" t="s">
        <v>57</v>
      </c>
      <c r="T74" s="64" t="s">
        <v>54</v>
      </c>
    </row>
    <row r="75" spans="18:30" x14ac:dyDescent="0.25">
      <c r="R75" s="63" t="s">
        <v>59</v>
      </c>
      <c r="T75" s="64" t="s">
        <v>56</v>
      </c>
    </row>
    <row r="76" spans="18:30" x14ac:dyDescent="0.25">
      <c r="R76" s="63" t="s">
        <v>61</v>
      </c>
      <c r="T76" s="64" t="s">
        <v>58</v>
      </c>
    </row>
    <row r="77" spans="18:30" x14ac:dyDescent="0.25">
      <c r="R77" s="63" t="s">
        <v>63</v>
      </c>
      <c r="T77" s="64" t="s">
        <v>60</v>
      </c>
    </row>
    <row r="78" spans="18:30" x14ac:dyDescent="0.25">
      <c r="R78" s="63" t="s">
        <v>65</v>
      </c>
      <c r="T78" s="64" t="s">
        <v>62</v>
      </c>
    </row>
    <row r="79" spans="18:30" x14ac:dyDescent="0.25">
      <c r="R79" s="63" t="s">
        <v>67</v>
      </c>
      <c r="T79" s="64" t="s">
        <v>64</v>
      </c>
    </row>
    <row r="80" spans="18:30" x14ac:dyDescent="0.25">
      <c r="R80" s="62" t="s">
        <v>169</v>
      </c>
      <c r="T80" s="64" t="s">
        <v>66</v>
      </c>
    </row>
    <row r="81" spans="18:20" x14ac:dyDescent="0.25">
      <c r="R81" s="63" t="s">
        <v>69</v>
      </c>
      <c r="T81" s="64"/>
    </row>
    <row r="82" spans="18:20" x14ac:dyDescent="0.25">
      <c r="R82" s="63" t="s">
        <v>71</v>
      </c>
      <c r="T82" s="64" t="s">
        <v>68</v>
      </c>
    </row>
    <row r="83" spans="18:20" x14ac:dyDescent="0.25">
      <c r="R83" s="63" t="s">
        <v>73</v>
      </c>
      <c r="T83" s="64" t="s">
        <v>70</v>
      </c>
    </row>
    <row r="84" spans="18:20" x14ac:dyDescent="0.25">
      <c r="R84" s="63" t="s">
        <v>75</v>
      </c>
      <c r="T84" s="64" t="s">
        <v>72</v>
      </c>
    </row>
    <row r="85" spans="18:20" x14ac:dyDescent="0.25">
      <c r="R85" s="63" t="s">
        <v>77</v>
      </c>
      <c r="T85" s="64" t="s">
        <v>74</v>
      </c>
    </row>
    <row r="86" spans="18:20" x14ac:dyDescent="0.25">
      <c r="R86" s="63" t="s">
        <v>79</v>
      </c>
      <c r="T86" s="64" t="s">
        <v>76</v>
      </c>
    </row>
    <row r="87" spans="18:20" x14ac:dyDescent="0.25">
      <c r="R87" s="63" t="s">
        <v>81</v>
      </c>
      <c r="T87" s="64" t="s">
        <v>78</v>
      </c>
    </row>
    <row r="88" spans="18:20" x14ac:dyDescent="0.25">
      <c r="R88" s="62" t="s">
        <v>169</v>
      </c>
      <c r="T88" s="64" t="s">
        <v>80</v>
      </c>
    </row>
    <row r="89" spans="18:20" x14ac:dyDescent="0.25">
      <c r="R89" s="63" t="s">
        <v>83</v>
      </c>
      <c r="T89" s="64"/>
    </row>
    <row r="90" spans="18:20" x14ac:dyDescent="0.25">
      <c r="R90" s="63" t="s">
        <v>85</v>
      </c>
      <c r="T90" s="64" t="s">
        <v>82</v>
      </c>
    </row>
    <row r="91" spans="18:20" x14ac:dyDescent="0.25">
      <c r="R91" s="63" t="s">
        <v>87</v>
      </c>
      <c r="T91" s="64" t="s">
        <v>84</v>
      </c>
    </row>
    <row r="92" spans="18:20" x14ac:dyDescent="0.25">
      <c r="R92" s="63" t="s">
        <v>89</v>
      </c>
      <c r="T92" s="64" t="s">
        <v>86</v>
      </c>
    </row>
    <row r="93" spans="18:20" x14ac:dyDescent="0.25">
      <c r="R93" s="63" t="s">
        <v>91</v>
      </c>
      <c r="T93" s="64" t="s">
        <v>88</v>
      </c>
    </row>
    <row r="94" spans="18:20" x14ac:dyDescent="0.25">
      <c r="R94" s="63" t="s">
        <v>93</v>
      </c>
      <c r="T94" s="64" t="s">
        <v>90</v>
      </c>
    </row>
    <row r="95" spans="18:20" x14ac:dyDescent="0.25">
      <c r="R95" s="63" t="s">
        <v>95</v>
      </c>
      <c r="T95" s="64" t="s">
        <v>92</v>
      </c>
    </row>
    <row r="96" spans="18:20" x14ac:dyDescent="0.25">
      <c r="R96" s="63" t="s">
        <v>97</v>
      </c>
      <c r="T96" s="64" t="s">
        <v>94</v>
      </c>
    </row>
    <row r="97" spans="18:20" x14ac:dyDescent="0.25">
      <c r="R97" s="62" t="s">
        <v>169</v>
      </c>
      <c r="T97" s="64" t="s">
        <v>96</v>
      </c>
    </row>
    <row r="98" spans="18:20" x14ac:dyDescent="0.25">
      <c r="R98" s="63" t="s">
        <v>99</v>
      </c>
      <c r="T98" s="64"/>
    </row>
    <row r="99" spans="18:20" x14ac:dyDescent="0.25">
      <c r="R99" s="63" t="s">
        <v>101</v>
      </c>
      <c r="T99" s="64" t="s">
        <v>98</v>
      </c>
    </row>
    <row r="100" spans="18:20" x14ac:dyDescent="0.25">
      <c r="R100" s="63" t="s">
        <v>103</v>
      </c>
      <c r="T100" s="64" t="s">
        <v>100</v>
      </c>
    </row>
    <row r="101" spans="18:20" x14ac:dyDescent="0.25">
      <c r="R101" s="63" t="s">
        <v>105</v>
      </c>
      <c r="T101" s="64" t="s">
        <v>102</v>
      </c>
    </row>
    <row r="102" spans="18:20" x14ac:dyDescent="0.25">
      <c r="R102" s="63" t="s">
        <v>107</v>
      </c>
      <c r="T102" s="64" t="s">
        <v>104</v>
      </c>
    </row>
    <row r="103" spans="18:20" x14ac:dyDescent="0.25">
      <c r="R103" s="63" t="s">
        <v>109</v>
      </c>
      <c r="T103" s="64" t="s">
        <v>106</v>
      </c>
    </row>
    <row r="104" spans="18:20" x14ac:dyDescent="0.25">
      <c r="R104" s="63" t="s">
        <v>111</v>
      </c>
      <c r="T104" s="64" t="s">
        <v>108</v>
      </c>
    </row>
    <row r="105" spans="18:20" x14ac:dyDescent="0.25">
      <c r="R105" s="63" t="s">
        <v>113</v>
      </c>
      <c r="T105" s="64" t="s">
        <v>110</v>
      </c>
    </row>
    <row r="106" spans="18:20" x14ac:dyDescent="0.25">
      <c r="R106" s="62" t="s">
        <v>169</v>
      </c>
      <c r="T106" s="64" t="s">
        <v>112</v>
      </c>
    </row>
    <row r="107" spans="18:20" x14ac:dyDescent="0.25">
      <c r="R107" s="63" t="s">
        <v>115</v>
      </c>
      <c r="T107" s="64"/>
    </row>
    <row r="108" spans="18:20" x14ac:dyDescent="0.25">
      <c r="R108" s="63" t="s">
        <v>117</v>
      </c>
      <c r="T108" s="64" t="s">
        <v>114</v>
      </c>
    </row>
    <row r="109" spans="18:20" x14ac:dyDescent="0.25">
      <c r="R109" s="63" t="s">
        <v>119</v>
      </c>
      <c r="T109" s="64" t="s">
        <v>116</v>
      </c>
    </row>
    <row r="110" spans="18:20" x14ac:dyDescent="0.25">
      <c r="R110" s="63" t="s">
        <v>121</v>
      </c>
      <c r="T110" s="64" t="s">
        <v>118</v>
      </c>
    </row>
    <row r="111" spans="18:20" x14ac:dyDescent="0.25">
      <c r="R111" s="63" t="s">
        <v>123</v>
      </c>
      <c r="T111" s="64" t="s">
        <v>120</v>
      </c>
    </row>
    <row r="112" spans="18:20" x14ac:dyDescent="0.25">
      <c r="R112" s="63" t="s">
        <v>125</v>
      </c>
      <c r="T112" s="64" t="s">
        <v>122</v>
      </c>
    </row>
    <row r="113" spans="18:20" x14ac:dyDescent="0.25">
      <c r="R113" s="63" t="s">
        <v>127</v>
      </c>
      <c r="T113" s="64" t="s">
        <v>124</v>
      </c>
    </row>
    <row r="114" spans="18:20" x14ac:dyDescent="0.25">
      <c r="R114" s="63" t="s">
        <v>129</v>
      </c>
      <c r="T114" s="64" t="s">
        <v>126</v>
      </c>
    </row>
    <row r="115" spans="18:20" x14ac:dyDescent="0.25">
      <c r="R115" s="62" t="s">
        <v>169</v>
      </c>
      <c r="T115" s="64" t="s">
        <v>128</v>
      </c>
    </row>
    <row r="116" spans="18:20" x14ac:dyDescent="0.25">
      <c r="R116" s="63" t="s">
        <v>131</v>
      </c>
      <c r="T116" s="64"/>
    </row>
    <row r="117" spans="18:20" x14ac:dyDescent="0.25">
      <c r="R117" s="63" t="s">
        <v>133</v>
      </c>
      <c r="T117" s="64" t="s">
        <v>130</v>
      </c>
    </row>
    <row r="118" spans="18:20" x14ac:dyDescent="0.25">
      <c r="R118" s="63" t="s">
        <v>135</v>
      </c>
      <c r="T118" s="64" t="s">
        <v>132</v>
      </c>
    </row>
    <row r="119" spans="18:20" x14ac:dyDescent="0.25">
      <c r="R119" s="63" t="s">
        <v>137</v>
      </c>
      <c r="T119" s="64" t="s">
        <v>134</v>
      </c>
    </row>
    <row r="120" spans="18:20" x14ac:dyDescent="0.25">
      <c r="R120" s="63" t="s">
        <v>55</v>
      </c>
      <c r="T120" s="64" t="s">
        <v>136</v>
      </c>
    </row>
    <row r="121" spans="18:20" x14ac:dyDescent="0.25">
      <c r="R121" s="63" t="s">
        <v>140</v>
      </c>
      <c r="T121" s="64" t="s">
        <v>138</v>
      </c>
    </row>
    <row r="122" spans="18:20" x14ac:dyDescent="0.25">
      <c r="R122" s="63" t="s">
        <v>142</v>
      </c>
      <c r="T122" s="64" t="s">
        <v>139</v>
      </c>
    </row>
    <row r="123" spans="18:20" x14ac:dyDescent="0.25">
      <c r="R123" s="63" t="s">
        <v>144</v>
      </c>
      <c r="T123" s="64" t="s">
        <v>141</v>
      </c>
    </row>
    <row r="124" spans="18:20" x14ac:dyDescent="0.25">
      <c r="R124" s="63" t="s">
        <v>146</v>
      </c>
      <c r="T124" s="64" t="s">
        <v>143</v>
      </c>
    </row>
    <row r="125" spans="18:20" x14ac:dyDescent="0.25">
      <c r="R125" s="62" t="s">
        <v>169</v>
      </c>
      <c r="T125" s="64" t="s">
        <v>145</v>
      </c>
    </row>
    <row r="126" spans="18:20" x14ac:dyDescent="0.25">
      <c r="R126" s="63" t="s">
        <v>148</v>
      </c>
      <c r="T126" s="64"/>
    </row>
    <row r="127" spans="18:20" x14ac:dyDescent="0.25">
      <c r="R127" s="63" t="s">
        <v>150</v>
      </c>
      <c r="T127" s="64" t="s">
        <v>147</v>
      </c>
    </row>
    <row r="128" spans="18:20" x14ac:dyDescent="0.25">
      <c r="R128" s="63" t="s">
        <v>152</v>
      </c>
      <c r="T128" s="64" t="s">
        <v>149</v>
      </c>
    </row>
    <row r="129" spans="18:20" x14ac:dyDescent="0.25">
      <c r="R129" s="63" t="s">
        <v>154</v>
      </c>
      <c r="T129" s="64" t="s">
        <v>151</v>
      </c>
    </row>
    <row r="130" spans="18:20" x14ac:dyDescent="0.25">
      <c r="R130" s="63" t="s">
        <v>156</v>
      </c>
      <c r="T130" s="64" t="s">
        <v>153</v>
      </c>
    </row>
    <row r="131" spans="18:20" x14ac:dyDescent="0.25">
      <c r="R131" s="63" t="s">
        <v>158</v>
      </c>
      <c r="T131" s="64" t="s">
        <v>155</v>
      </c>
    </row>
    <row r="132" spans="18:20" x14ac:dyDescent="0.25">
      <c r="R132" s="63" t="s">
        <v>160</v>
      </c>
      <c r="T132" s="64" t="s">
        <v>157</v>
      </c>
    </row>
    <row r="133" spans="18:20" x14ac:dyDescent="0.25">
      <c r="T133" s="64" t="s">
        <v>159</v>
      </c>
    </row>
  </sheetData>
  <sheetProtection algorithmName="SHA-512" hashValue="omnlLOgo4ptkxmyQyJEty6Lkk74V6a4hQEhAGWbqvKYfjEEutpEjgiPNoI543+C65ynw7OIRmidUBQJL3uGVYA==" saltValue="qu/65p2qOtuQjY8eeHWGgw==" spinCount="100000" sheet="1" objects="1" scenarios="1"/>
  <protectedRanges>
    <protectedRange sqref="H9" name="Diapazons2"/>
    <protectedRange sqref="H15:H17" name="Range1"/>
  </protectedRanges>
  <dataConsolidate/>
  <mergeCells count="63">
    <mergeCell ref="A52:K52"/>
    <mergeCell ref="I50:K50"/>
    <mergeCell ref="H46:K46"/>
    <mergeCell ref="F46:F50"/>
    <mergeCell ref="G46:G50"/>
    <mergeCell ref="I47:K47"/>
    <mergeCell ref="I48:K48"/>
    <mergeCell ref="I49:K49"/>
    <mergeCell ref="B50:E50"/>
    <mergeCell ref="F25:F26"/>
    <mergeCell ref="G25:G26"/>
    <mergeCell ref="F28:F29"/>
    <mergeCell ref="G28:G29"/>
    <mergeCell ref="F31:F32"/>
    <mergeCell ref="G31:G32"/>
    <mergeCell ref="A41:K41"/>
    <mergeCell ref="A42:K42"/>
    <mergeCell ref="A43:K43"/>
    <mergeCell ref="A44:K44"/>
    <mergeCell ref="H31:I32"/>
    <mergeCell ref="A40:K40"/>
    <mergeCell ref="H35:I35"/>
    <mergeCell ref="A39:B39"/>
    <mergeCell ref="D39:F39"/>
    <mergeCell ref="H39:J39"/>
    <mergeCell ref="H34:I34"/>
    <mergeCell ref="A37:I37"/>
    <mergeCell ref="B35:D35"/>
    <mergeCell ref="G19:G20"/>
    <mergeCell ref="H19:H20"/>
    <mergeCell ref="I19:I20"/>
    <mergeCell ref="F22:F23"/>
    <mergeCell ref="F15:G15"/>
    <mergeCell ref="F16:G16"/>
    <mergeCell ref="F17:G17"/>
    <mergeCell ref="A1:K1"/>
    <mergeCell ref="F3:G3"/>
    <mergeCell ref="F5:G5"/>
    <mergeCell ref="F7:G7"/>
    <mergeCell ref="F13:G13"/>
    <mergeCell ref="B9:C9"/>
    <mergeCell ref="B5:C5"/>
    <mergeCell ref="B7:C7"/>
    <mergeCell ref="K3:K5"/>
    <mergeCell ref="F11:G11"/>
    <mergeCell ref="F9:G9"/>
    <mergeCell ref="J13:K13"/>
    <mergeCell ref="H28:I29"/>
    <mergeCell ref="A2:C2"/>
    <mergeCell ref="B3:C3"/>
    <mergeCell ref="F2:H2"/>
    <mergeCell ref="I22:I23"/>
    <mergeCell ref="B17:D17"/>
    <mergeCell ref="G22:G23"/>
    <mergeCell ref="H22:H23"/>
    <mergeCell ref="B11:C11"/>
    <mergeCell ref="A15:A18"/>
    <mergeCell ref="F19:F20"/>
    <mergeCell ref="A14:I14"/>
    <mergeCell ref="B15:E15"/>
    <mergeCell ref="B16:E16"/>
    <mergeCell ref="E17:E18"/>
    <mergeCell ref="H25:H26"/>
  </mergeCells>
  <conditionalFormatting sqref="D5:E5">
    <cfRule type="expression" dxfId="13" priority="28">
      <formula>IF($D$5="Nepareizs iecirknis",TRUE,FALSE)</formula>
    </cfRule>
    <cfRule type="expression" dxfId="12" priority="29">
      <formula>IF($D$5=0,TRUE,FALSE)</formula>
    </cfRule>
  </conditionalFormatting>
  <conditionalFormatting sqref="G31">
    <cfRule type="cellIs" dxfId="11" priority="23" operator="greaterThanOrEqual">
      <formula>$M$34</formula>
    </cfRule>
    <cfRule type="colorScale" priority="24">
      <colorScale>
        <cfvo type="num" val="$M$34"/>
        <cfvo type="max"/>
        <color theme="5" tint="0.39997558519241921"/>
        <color theme="5" tint="0.39997558519241921"/>
      </colorScale>
    </cfRule>
  </conditionalFormatting>
  <conditionalFormatting sqref="G31:G32">
    <cfRule type="cellIs" dxfId="10" priority="16" operator="lessThan">
      <formula>$O$31</formula>
    </cfRule>
    <cfRule type="cellIs" dxfId="9" priority="17" operator="greaterThan">
      <formula>$O$31</formula>
    </cfRule>
    <cfRule type="cellIs" dxfId="8" priority="18" operator="lessThan">
      <formula>$O$31</formula>
    </cfRule>
    <cfRule type="cellIs" dxfId="7" priority="19" operator="greaterThan">
      <formula>100</formula>
    </cfRule>
    <cfRule type="cellIs" dxfId="6" priority="20" operator="greaterThan">
      <formula>$O$31</formula>
    </cfRule>
    <cfRule type="cellIs" dxfId="5" priority="21" operator="greaterThan">
      <formula>$O$31</formula>
    </cfRule>
  </conditionalFormatting>
  <conditionalFormatting sqref="G28:G29">
    <cfRule type="cellIs" dxfId="4" priority="1" operator="between">
      <formula>-5</formula>
      <formula>10</formula>
    </cfRule>
    <cfRule type="cellIs" dxfId="3" priority="2" operator="lessThan">
      <formula>-5</formula>
    </cfRule>
    <cfRule type="cellIs" dxfId="2" priority="3" operator="greaterThan">
      <formula>10</formula>
    </cfRule>
  </conditionalFormatting>
  <dataValidations count="7">
    <dataValidation type="list" allowBlank="1" showInputMessage="1" showErrorMessage="1" sqref="H7" xr:uid="{00000000-0002-0000-0000-000000000000}">
      <formula1>$T$25:$T$29</formula1>
    </dataValidation>
    <dataValidation type="list" allowBlank="1" showInputMessage="1" showErrorMessage="1" sqref="G22:G23" xr:uid="{00000000-0002-0000-0000-000002000000}">
      <formula1>$R$26:$R$27</formula1>
    </dataValidation>
    <dataValidation type="list" allowBlank="1" showInputMessage="1" showErrorMessage="1" sqref="B5:C5" xr:uid="{00000000-0002-0000-0000-000004000000}">
      <formula1>INDIRECT($B$3)</formula1>
    </dataValidation>
    <dataValidation type="list" allowBlank="1" showInputMessage="1" showErrorMessage="1" sqref="B3:C3" xr:uid="{00000000-0002-0000-0000-000003000000}">
      <formula1>$V$48:$V$56</formula1>
    </dataValidation>
    <dataValidation type="list" allowBlank="1" showInputMessage="1" showErrorMessage="1" sqref="H10" xr:uid="{546D9047-AD95-49AF-B4C7-E2039FCEFEAA}">
      <formula1>$P$28:$P$33</formula1>
    </dataValidation>
    <dataValidation type="list" allowBlank="1" showInputMessage="1" showErrorMessage="1" sqref="H9" xr:uid="{64492707-9811-411E-8A5D-05C1B6F130F2}">
      <formula1>$P$27:$P$33</formula1>
    </dataValidation>
    <dataValidation type="list" allowBlank="1" showInputMessage="1" showErrorMessage="1" sqref="H3" xr:uid="{00000000-0002-0000-0000-000001000000}">
      <formula1>$V$25:$V$40</formula1>
    </dataValidation>
  </dataValidations>
  <pageMargins left="0.25" right="0.25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F6C4-0A57-4D53-BFD0-7920D5149649}">
  <sheetPr>
    <pageSetUpPr fitToPage="1"/>
  </sheetPr>
  <dimension ref="A1:AG133"/>
  <sheetViews>
    <sheetView zoomScale="85" zoomScaleNormal="85" workbookViewId="0">
      <selection activeCell="I47" sqref="I47:K47"/>
    </sheetView>
  </sheetViews>
  <sheetFormatPr defaultColWidth="9.140625" defaultRowHeight="15" outlineLevelCol="1" x14ac:dyDescent="0.25"/>
  <cols>
    <col min="1" max="1" width="17.85546875" style="56" customWidth="1"/>
    <col min="2" max="2" width="10.85546875" style="56" customWidth="1"/>
    <col min="3" max="3" width="12.85546875" style="56" customWidth="1"/>
    <col min="4" max="4" width="10.140625" style="56" customWidth="1"/>
    <col min="5" max="5" width="12.140625" style="56" customWidth="1"/>
    <col min="6" max="6" width="21.5703125" style="56" customWidth="1"/>
    <col min="7" max="7" width="9.140625" style="56"/>
    <col min="8" max="8" width="29.140625" style="56" customWidth="1"/>
    <col min="9" max="9" width="9.140625" style="56"/>
    <col min="10" max="10" width="9.85546875" style="56" customWidth="1"/>
    <col min="11" max="11" width="11.42578125" style="56" customWidth="1"/>
    <col min="12" max="12" width="9.140625" style="56"/>
    <col min="13" max="13" width="17" style="58" hidden="1" customWidth="1" outlineLevel="1"/>
    <col min="14" max="14" width="9.140625" style="56" hidden="1" customWidth="1" outlineLevel="1"/>
    <col min="15" max="15" width="15.85546875" style="56" hidden="1" customWidth="1" outlineLevel="1"/>
    <col min="16" max="16" width="21.85546875" style="56" hidden="1" customWidth="1" outlineLevel="1"/>
    <col min="17" max="17" width="20.5703125" style="56" hidden="1" customWidth="1" outlineLevel="1"/>
    <col min="18" max="18" width="21.85546875" style="56" hidden="1" customWidth="1" outlineLevel="1"/>
    <col min="19" max="19" width="1.5703125" style="56" hidden="1" customWidth="1" outlineLevel="1"/>
    <col min="20" max="20" width="17.140625" style="56" hidden="1" customWidth="1" outlineLevel="1"/>
    <col min="21" max="21" width="1.85546875" style="56" hidden="1" customWidth="1" outlineLevel="1"/>
    <col min="22" max="22" width="47" style="56" hidden="1" customWidth="1" outlineLevel="1"/>
    <col min="23" max="23" width="8.85546875" style="56" hidden="1" customWidth="1" outlineLevel="1"/>
    <col min="24" max="24" width="8.140625" style="56" hidden="1" customWidth="1" outlineLevel="1"/>
    <col min="25" max="25" width="9.140625" style="56" hidden="1" customWidth="1" outlineLevel="1"/>
    <col min="26" max="26" width="5.5703125" style="56" hidden="1" customWidth="1" outlineLevel="1"/>
    <col min="27" max="27" width="42.140625" style="56" hidden="1" customWidth="1" outlineLevel="1"/>
    <col min="28" max="28" width="7" style="56" hidden="1" customWidth="1" outlineLevel="1"/>
    <col min="29" max="29" width="15.85546875" style="56" hidden="1" customWidth="1" outlineLevel="1"/>
    <col min="30" max="30" width="17.140625" style="56" hidden="1" customWidth="1" outlineLevel="1"/>
    <col min="31" max="31" width="15.85546875" style="56" hidden="1" customWidth="1" outlineLevel="1"/>
    <col min="32" max="32" width="9.140625" style="56" hidden="1" customWidth="1" outlineLevel="1"/>
    <col min="33" max="33" width="9.140625" style="56" collapsed="1"/>
    <col min="34" max="16384" width="9.140625" style="56"/>
  </cols>
  <sheetData>
    <row r="1" spans="1:17" ht="19.5" x14ac:dyDescent="0.25">
      <c r="A1" s="121" t="s">
        <v>208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51"/>
      <c r="M1" s="77"/>
      <c r="N1" s="51"/>
      <c r="O1" s="51"/>
    </row>
    <row r="2" spans="1:17" ht="15.75" customHeight="1" thickBot="1" x14ac:dyDescent="0.3">
      <c r="A2" s="95" t="s">
        <v>3</v>
      </c>
      <c r="B2" s="95"/>
      <c r="C2" s="95"/>
      <c r="E2" s="39"/>
      <c r="F2" s="95" t="s">
        <v>2</v>
      </c>
      <c r="G2" s="95"/>
      <c r="H2" s="95"/>
      <c r="I2" s="39"/>
      <c r="J2" s="39"/>
    </row>
    <row r="3" spans="1:17" ht="27.75" customHeight="1" thickBot="1" x14ac:dyDescent="0.3">
      <c r="A3" s="12" t="s">
        <v>16</v>
      </c>
      <c r="B3" s="105"/>
      <c r="C3" s="106"/>
      <c r="E3" s="12"/>
      <c r="F3" s="94" t="s">
        <v>170</v>
      </c>
      <c r="G3" s="122"/>
      <c r="H3" s="10"/>
      <c r="I3" s="39"/>
      <c r="J3" s="13"/>
      <c r="K3" s="125"/>
      <c r="L3" s="49"/>
    </row>
    <row r="4" spans="1:17" ht="5.25" customHeight="1" thickBot="1" x14ac:dyDescent="0.3">
      <c r="A4" s="12"/>
      <c r="B4" s="13"/>
      <c r="C4" s="13"/>
      <c r="E4" s="4"/>
      <c r="F4" s="37"/>
      <c r="G4" s="37"/>
      <c r="H4" s="3"/>
      <c r="I4" s="39"/>
      <c r="J4" s="48"/>
      <c r="K4" s="125"/>
    </row>
    <row r="5" spans="1:17" ht="15.75" customHeight="1" thickBot="1" x14ac:dyDescent="0.3">
      <c r="A5" s="12" t="s">
        <v>192</v>
      </c>
      <c r="B5" s="178"/>
      <c r="C5" s="179"/>
      <c r="D5" s="54"/>
      <c r="E5" s="55"/>
      <c r="F5" s="94" t="s">
        <v>171</v>
      </c>
      <c r="G5" s="122"/>
      <c r="H5" s="36"/>
      <c r="I5" s="39"/>
      <c r="J5" s="48"/>
      <c r="K5" s="125"/>
    </row>
    <row r="6" spans="1:17" ht="5.25" customHeight="1" thickBot="1" x14ac:dyDescent="0.3">
      <c r="A6" s="12"/>
      <c r="B6" s="13"/>
      <c r="C6" s="13"/>
      <c r="D6" s="19"/>
      <c r="E6" s="65"/>
      <c r="F6" s="72"/>
      <c r="G6" s="72"/>
      <c r="I6" s="39"/>
      <c r="J6" s="48"/>
    </row>
    <row r="7" spans="1:17" ht="27" customHeight="1" thickBot="1" x14ac:dyDescent="0.3">
      <c r="A7" s="12" t="s">
        <v>10</v>
      </c>
      <c r="B7" s="105"/>
      <c r="C7" s="106"/>
      <c r="D7" s="19"/>
      <c r="E7" s="65"/>
      <c r="F7" s="94" t="s">
        <v>172</v>
      </c>
      <c r="G7" s="122"/>
      <c r="H7" s="88"/>
      <c r="I7" s="39"/>
      <c r="J7" s="48"/>
    </row>
    <row r="8" spans="1:17" ht="3.75" customHeight="1" thickBot="1" x14ac:dyDescent="0.3">
      <c r="A8" s="12"/>
      <c r="B8" s="13"/>
      <c r="C8" s="13"/>
      <c r="E8" s="4"/>
      <c r="F8" s="37"/>
      <c r="G8" s="37"/>
      <c r="H8" s="3"/>
      <c r="I8" s="39"/>
      <c r="J8" s="48"/>
    </row>
    <row r="9" spans="1:17" ht="24.75" customHeight="1" thickBot="1" x14ac:dyDescent="0.3">
      <c r="A9" s="12" t="s">
        <v>11</v>
      </c>
      <c r="B9" s="105"/>
      <c r="C9" s="106"/>
      <c r="E9" s="4"/>
      <c r="F9" s="94" t="s">
        <v>210</v>
      </c>
      <c r="G9" s="122"/>
      <c r="H9" s="86"/>
      <c r="I9" s="39"/>
      <c r="J9" s="48"/>
    </row>
    <row r="10" spans="1:17" ht="5.25" customHeight="1" thickBot="1" x14ac:dyDescent="0.3">
      <c r="A10" s="12"/>
      <c r="B10" s="67"/>
      <c r="C10" s="68"/>
      <c r="E10" s="4"/>
      <c r="F10" s="69"/>
      <c r="G10" s="71"/>
      <c r="H10" s="86"/>
      <c r="I10" s="39"/>
      <c r="J10" s="48"/>
    </row>
    <row r="11" spans="1:17" ht="29.25" customHeight="1" thickBot="1" x14ac:dyDescent="0.3">
      <c r="A11" s="12" t="s">
        <v>12</v>
      </c>
      <c r="B11" s="105"/>
      <c r="C11" s="106"/>
      <c r="E11" s="12"/>
      <c r="F11" s="94" t="s">
        <v>197</v>
      </c>
      <c r="G11" s="122"/>
      <c r="H11" s="88"/>
      <c r="I11" s="39"/>
      <c r="J11" s="48"/>
    </row>
    <row r="12" spans="1:17" ht="6" customHeight="1" thickBot="1" x14ac:dyDescent="0.3">
      <c r="A12" s="12"/>
      <c r="B12" s="13"/>
      <c r="C12" s="13"/>
      <c r="E12" s="20"/>
      <c r="F12" s="72"/>
      <c r="G12" s="72"/>
      <c r="I12" s="39"/>
      <c r="J12" s="48"/>
    </row>
    <row r="13" spans="1:17" ht="15.75" thickBot="1" x14ac:dyDescent="0.3">
      <c r="F13" s="94" t="s">
        <v>222</v>
      </c>
      <c r="G13" s="94"/>
      <c r="H13" s="47"/>
      <c r="I13" s="39"/>
      <c r="J13" s="126"/>
      <c r="K13" s="126"/>
      <c r="N13" s="18"/>
      <c r="O13" s="18"/>
      <c r="P13" s="75"/>
      <c r="Q13" s="75"/>
    </row>
    <row r="14" spans="1:17" ht="22.5" customHeight="1" thickBot="1" x14ac:dyDescent="0.3">
      <c r="A14" s="111" t="s">
        <v>1</v>
      </c>
      <c r="B14" s="111"/>
      <c r="C14" s="111"/>
      <c r="D14" s="111"/>
      <c r="E14" s="111"/>
      <c r="F14" s="111"/>
      <c r="G14" s="111"/>
      <c r="H14" s="111"/>
      <c r="I14" s="111"/>
      <c r="J14" s="39"/>
      <c r="K14" s="39"/>
      <c r="L14" s="39"/>
      <c r="N14" s="18"/>
      <c r="O14" s="18"/>
      <c r="P14" s="75"/>
      <c r="Q14" s="75"/>
    </row>
    <row r="15" spans="1:17" ht="21" customHeight="1" thickBot="1" x14ac:dyDescent="0.3">
      <c r="A15" s="107" t="s">
        <v>0</v>
      </c>
      <c r="B15" s="112" t="s">
        <v>174</v>
      </c>
      <c r="C15" s="113"/>
      <c r="D15" s="113"/>
      <c r="E15" s="114"/>
      <c r="F15" s="130" t="s">
        <v>211</v>
      </c>
      <c r="G15" s="131"/>
      <c r="H15" s="85"/>
      <c r="N15" s="18"/>
      <c r="O15" s="18"/>
      <c r="P15" s="75"/>
      <c r="Q15" s="75"/>
    </row>
    <row r="16" spans="1:17" ht="21" customHeight="1" thickBot="1" x14ac:dyDescent="0.3">
      <c r="A16" s="108"/>
      <c r="B16" s="115">
        <f>H7</f>
        <v>0</v>
      </c>
      <c r="C16" s="116"/>
      <c r="D16" s="116"/>
      <c r="E16" s="117"/>
      <c r="F16" s="130" t="s">
        <v>212</v>
      </c>
      <c r="G16" s="131"/>
      <c r="H16" s="85"/>
      <c r="N16" s="18"/>
      <c r="O16" s="18"/>
      <c r="P16" s="18"/>
      <c r="Q16" s="18"/>
    </row>
    <row r="17" spans="1:23" ht="21" customHeight="1" thickBot="1" x14ac:dyDescent="0.3">
      <c r="A17" s="108"/>
      <c r="B17" s="100" t="s">
        <v>17</v>
      </c>
      <c r="C17" s="101"/>
      <c r="D17" s="101"/>
      <c r="E17" s="118" t="s">
        <v>178</v>
      </c>
      <c r="F17" s="130" t="s">
        <v>213</v>
      </c>
      <c r="G17" s="131"/>
      <c r="H17" s="85"/>
      <c r="N17" s="18"/>
      <c r="O17" s="18"/>
      <c r="P17" s="18"/>
      <c r="Q17" s="18"/>
    </row>
    <row r="18" spans="1:23" ht="51.75" thickBot="1" x14ac:dyDescent="0.3">
      <c r="A18" s="109"/>
      <c r="B18" s="23" t="s">
        <v>175</v>
      </c>
      <c r="C18" s="24" t="s">
        <v>176</v>
      </c>
      <c r="D18" s="25" t="s">
        <v>179</v>
      </c>
      <c r="E18" s="119"/>
      <c r="M18" s="78"/>
      <c r="N18" s="74"/>
      <c r="O18" s="74"/>
      <c r="P18" s="74"/>
      <c r="Q18" s="74"/>
    </row>
    <row r="19" spans="1:23" ht="19.5" customHeight="1" x14ac:dyDescent="0.25">
      <c r="A19" s="5">
        <v>1</v>
      </c>
      <c r="B19" s="8"/>
      <c r="C19" s="14"/>
      <c r="D19" s="31"/>
      <c r="E19" s="32"/>
      <c r="F19" s="110" t="s">
        <v>177</v>
      </c>
      <c r="G19" s="127"/>
      <c r="H19" s="110" t="s">
        <v>183</v>
      </c>
      <c r="I19" s="98"/>
      <c r="M19" s="78"/>
      <c r="N19" s="73"/>
      <c r="O19" s="73"/>
      <c r="P19" s="73"/>
      <c r="Q19" s="73"/>
    </row>
    <row r="20" spans="1:23" ht="19.5" customHeight="1" thickBot="1" x14ac:dyDescent="0.3">
      <c r="A20" s="6">
        <v>2</v>
      </c>
      <c r="B20" s="38"/>
      <c r="C20" s="15"/>
      <c r="D20" s="31"/>
      <c r="E20" s="33"/>
      <c r="F20" s="110"/>
      <c r="G20" s="128"/>
      <c r="H20" s="110"/>
      <c r="I20" s="99"/>
      <c r="M20" s="78"/>
      <c r="N20" s="73"/>
      <c r="O20" s="73"/>
      <c r="P20" s="73"/>
      <c r="Q20" s="73"/>
    </row>
    <row r="21" spans="1:23" ht="19.5" customHeight="1" thickBot="1" x14ac:dyDescent="0.3">
      <c r="A21" s="6">
        <v>3</v>
      </c>
      <c r="B21" s="38"/>
      <c r="C21" s="15"/>
      <c r="D21" s="31"/>
      <c r="E21" s="33"/>
      <c r="F21" s="20"/>
      <c r="H21" s="20"/>
      <c r="M21" s="78"/>
      <c r="N21" s="73"/>
      <c r="O21" s="73"/>
      <c r="P21" s="73"/>
      <c r="Q21" s="73"/>
    </row>
    <row r="22" spans="1:23" ht="19.5" customHeight="1" x14ac:dyDescent="0.25">
      <c r="A22" s="6">
        <v>4</v>
      </c>
      <c r="B22" s="38"/>
      <c r="C22" s="15"/>
      <c r="D22" s="31"/>
      <c r="E22" s="33"/>
      <c r="F22" s="129" t="s">
        <v>190</v>
      </c>
      <c r="G22" s="176"/>
      <c r="H22" s="104" t="s">
        <v>206</v>
      </c>
      <c r="I22" s="98"/>
      <c r="M22" s="78"/>
      <c r="N22" s="73"/>
      <c r="O22" s="73"/>
      <c r="P22" s="73"/>
      <c r="Q22" s="73"/>
    </row>
    <row r="23" spans="1:23" ht="19.5" customHeight="1" thickBot="1" x14ac:dyDescent="0.3">
      <c r="A23" s="6">
        <v>5</v>
      </c>
      <c r="B23" s="38"/>
      <c r="C23" s="15"/>
      <c r="D23" s="31"/>
      <c r="E23" s="33"/>
      <c r="F23" s="129"/>
      <c r="G23" s="177"/>
      <c r="H23" s="104"/>
      <c r="I23" s="99"/>
      <c r="K23" s="48"/>
    </row>
    <row r="24" spans="1:23" ht="19.5" customHeight="1" thickBot="1" x14ac:dyDescent="0.3">
      <c r="A24" s="6">
        <v>6</v>
      </c>
      <c r="B24" s="38"/>
      <c r="C24" s="15"/>
      <c r="D24" s="31"/>
      <c r="E24" s="33"/>
      <c r="F24" s="20"/>
      <c r="I24" s="57"/>
      <c r="R24" s="62" t="s">
        <v>218</v>
      </c>
      <c r="T24" s="84" t="s">
        <v>221</v>
      </c>
      <c r="V24" s="62" t="s">
        <v>219</v>
      </c>
    </row>
    <row r="25" spans="1:23" ht="19.5" customHeight="1" x14ac:dyDescent="0.25">
      <c r="A25" s="6">
        <v>7</v>
      </c>
      <c r="B25" s="38"/>
      <c r="C25" s="15"/>
      <c r="D25" s="31"/>
      <c r="E25" s="33"/>
      <c r="F25" s="110" t="s">
        <v>182</v>
      </c>
      <c r="G25" s="151"/>
      <c r="H25" s="120"/>
      <c r="S25" s="62"/>
    </row>
    <row r="26" spans="1:23" ht="19.5" customHeight="1" thickBot="1" x14ac:dyDescent="0.3">
      <c r="A26" s="6">
        <v>8</v>
      </c>
      <c r="B26" s="38"/>
      <c r="C26" s="15"/>
      <c r="D26" s="31"/>
      <c r="E26" s="33"/>
      <c r="F26" s="110"/>
      <c r="G26" s="152"/>
      <c r="H26" s="120"/>
      <c r="M26" s="76"/>
      <c r="N26" s="73"/>
      <c r="P26" s="39" t="s">
        <v>210</v>
      </c>
      <c r="Q26" s="11"/>
      <c r="R26" s="56">
        <v>100</v>
      </c>
      <c r="T26" s="56" t="s">
        <v>8</v>
      </c>
      <c r="V26" s="58" t="s">
        <v>27</v>
      </c>
      <c r="W26" s="56">
        <v>1</v>
      </c>
    </row>
    <row r="27" spans="1:23" ht="19.5" customHeight="1" thickBot="1" x14ac:dyDescent="0.3">
      <c r="A27" s="6">
        <v>9</v>
      </c>
      <c r="B27" s="38"/>
      <c r="C27" s="15"/>
      <c r="D27" s="31"/>
      <c r="E27" s="33"/>
      <c r="F27" s="4"/>
      <c r="G27" s="3"/>
      <c r="H27" s="3"/>
      <c r="I27" s="3"/>
      <c r="R27" s="56">
        <v>400</v>
      </c>
      <c r="T27" s="56" t="s">
        <v>9</v>
      </c>
      <c r="V27" s="58" t="s">
        <v>201</v>
      </c>
      <c r="W27" s="56">
        <v>1</v>
      </c>
    </row>
    <row r="28" spans="1:23" ht="19.5" customHeight="1" x14ac:dyDescent="0.25">
      <c r="A28" s="6">
        <v>10</v>
      </c>
      <c r="B28" s="38"/>
      <c r="C28" s="15"/>
      <c r="D28" s="31"/>
      <c r="E28" s="33"/>
      <c r="F28" s="153" t="s">
        <v>184</v>
      </c>
      <c r="G28" s="174"/>
      <c r="H28" s="94" t="s">
        <v>189</v>
      </c>
      <c r="I28" s="94"/>
      <c r="M28" s="78"/>
      <c r="N28" s="73"/>
      <c r="P28" s="56">
        <v>500</v>
      </c>
      <c r="T28" s="56" t="s">
        <v>20</v>
      </c>
      <c r="V28" s="58" t="s">
        <v>28</v>
      </c>
      <c r="W28" s="56">
        <v>1</v>
      </c>
    </row>
    <row r="29" spans="1:23" ht="19.5" customHeight="1" thickBot="1" x14ac:dyDescent="0.3">
      <c r="A29" s="6">
        <v>11</v>
      </c>
      <c r="B29" s="38"/>
      <c r="C29" s="15"/>
      <c r="D29" s="31"/>
      <c r="E29" s="33"/>
      <c r="F29" s="153"/>
      <c r="G29" s="175"/>
      <c r="H29" s="94"/>
      <c r="I29" s="94"/>
      <c r="J29" s="49"/>
      <c r="K29" s="49"/>
      <c r="M29" s="78"/>
      <c r="N29" s="73"/>
      <c r="P29" s="56">
        <v>1000</v>
      </c>
      <c r="T29" s="56" t="s">
        <v>21</v>
      </c>
      <c r="V29" s="56" t="s">
        <v>22</v>
      </c>
      <c r="W29" s="56">
        <v>1</v>
      </c>
    </row>
    <row r="30" spans="1:23" ht="19.5" customHeight="1" thickBot="1" x14ac:dyDescent="0.3">
      <c r="A30" s="6">
        <v>12</v>
      </c>
      <c r="B30" s="38"/>
      <c r="C30" s="15"/>
      <c r="D30" s="31"/>
      <c r="E30" s="33"/>
      <c r="F30" s="20"/>
      <c r="H30" s="46"/>
      <c r="I30" s="37"/>
      <c r="J30" s="49"/>
      <c r="K30" s="49"/>
      <c r="M30" s="41"/>
      <c r="P30" s="56">
        <v>1500</v>
      </c>
      <c r="V30" s="56" t="s">
        <v>217</v>
      </c>
      <c r="W30" s="56">
        <v>1</v>
      </c>
    </row>
    <row r="31" spans="1:23" ht="19.5" customHeight="1" x14ac:dyDescent="0.25">
      <c r="A31" s="6">
        <v>13</v>
      </c>
      <c r="B31" s="38"/>
      <c r="C31" s="15"/>
      <c r="D31" s="31"/>
      <c r="E31" s="33"/>
      <c r="F31" s="156" t="s">
        <v>185</v>
      </c>
      <c r="G31" s="172"/>
      <c r="H31" s="141" t="s">
        <v>19</v>
      </c>
      <c r="I31" s="141"/>
      <c r="M31" s="41"/>
      <c r="O31" s="56">
        <v>90</v>
      </c>
      <c r="P31" s="56">
        <v>2000</v>
      </c>
      <c r="V31" s="56" t="s">
        <v>199</v>
      </c>
      <c r="W31" s="56">
        <v>1</v>
      </c>
    </row>
    <row r="32" spans="1:23" ht="19.5" customHeight="1" thickBot="1" x14ac:dyDescent="0.3">
      <c r="A32" s="6">
        <v>14</v>
      </c>
      <c r="B32" s="38"/>
      <c r="C32" s="15"/>
      <c r="D32" s="31"/>
      <c r="E32" s="33"/>
      <c r="F32" s="156"/>
      <c r="G32" s="173"/>
      <c r="H32" s="141"/>
      <c r="I32" s="141"/>
      <c r="M32" s="76"/>
      <c r="P32" s="3">
        <v>2500</v>
      </c>
      <c r="V32" s="56" t="s">
        <v>209</v>
      </c>
      <c r="W32" s="56">
        <v>5</v>
      </c>
    </row>
    <row r="33" spans="1:25" ht="19.5" customHeight="1" thickBot="1" x14ac:dyDescent="0.3">
      <c r="A33" s="7">
        <v>15</v>
      </c>
      <c r="B33" s="9"/>
      <c r="C33" s="16"/>
      <c r="D33" s="31"/>
      <c r="E33" s="33"/>
      <c r="O33" s="56" t="s">
        <v>220</v>
      </c>
      <c r="P33" s="3">
        <v>3000</v>
      </c>
      <c r="V33" s="56" t="s">
        <v>200</v>
      </c>
      <c r="W33" s="56">
        <v>1</v>
      </c>
    </row>
    <row r="34" spans="1:25" ht="19.5" customHeight="1" thickBot="1" x14ac:dyDescent="0.3">
      <c r="A34" s="28" t="s">
        <v>180</v>
      </c>
      <c r="B34" s="26"/>
      <c r="C34" s="27"/>
      <c r="D34" s="30"/>
      <c r="E34" s="34"/>
      <c r="G34" s="13"/>
      <c r="H34" s="125"/>
      <c r="I34" s="125"/>
      <c r="M34" s="76"/>
      <c r="N34" s="3"/>
      <c r="O34" s="3">
        <v>10</v>
      </c>
      <c r="P34" s="3"/>
      <c r="V34" s="56" t="s">
        <v>214</v>
      </c>
      <c r="W34" s="56">
        <v>4</v>
      </c>
      <c r="Y34" s="56" t="s">
        <v>194</v>
      </c>
    </row>
    <row r="35" spans="1:25" ht="19.5" customHeight="1" thickBot="1" x14ac:dyDescent="0.3">
      <c r="A35" s="29" t="s">
        <v>181</v>
      </c>
      <c r="B35" s="148"/>
      <c r="C35" s="149"/>
      <c r="D35" s="150"/>
      <c r="E35" s="35"/>
      <c r="G35" s="87"/>
      <c r="H35" s="125"/>
      <c r="I35" s="125"/>
      <c r="N35" s="3"/>
      <c r="O35" s="3"/>
      <c r="P35" s="3"/>
      <c r="V35" s="56" t="s">
        <v>202</v>
      </c>
    </row>
    <row r="36" spans="1:25" x14ac:dyDescent="0.25">
      <c r="V36" s="56" t="s">
        <v>215</v>
      </c>
      <c r="W36" s="56">
        <v>5</v>
      </c>
    </row>
    <row r="37" spans="1:25" ht="15" customHeight="1" x14ac:dyDescent="0.25">
      <c r="A37" s="95" t="s">
        <v>13</v>
      </c>
      <c r="B37" s="95"/>
      <c r="C37" s="95"/>
      <c r="D37" s="95"/>
      <c r="E37" s="95"/>
      <c r="F37" s="95"/>
      <c r="G37" s="95"/>
      <c r="H37" s="95"/>
      <c r="I37" s="95"/>
      <c r="J37" s="39"/>
      <c r="K37" s="13"/>
      <c r="L37" s="13"/>
      <c r="M37" s="76"/>
      <c r="N37" s="13"/>
      <c r="O37" s="13"/>
      <c r="V37" s="56" t="s">
        <v>196</v>
      </c>
      <c r="W37" s="56">
        <v>1</v>
      </c>
    </row>
    <row r="38" spans="1:25" ht="15.75" thickBot="1" x14ac:dyDescent="0.3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13"/>
      <c r="M38" s="76"/>
      <c r="N38" s="13"/>
      <c r="O38" s="13"/>
      <c r="V38" s="56" t="s">
        <v>216</v>
      </c>
      <c r="W38" s="56">
        <v>4</v>
      </c>
    </row>
    <row r="39" spans="1:25" ht="26.25" customHeight="1" thickBot="1" x14ac:dyDescent="0.3">
      <c r="A39" s="144" t="s">
        <v>186</v>
      </c>
      <c r="B39" s="144"/>
      <c r="C39" s="10"/>
      <c r="D39" s="145" t="s">
        <v>187</v>
      </c>
      <c r="E39" s="144"/>
      <c r="F39" s="146"/>
      <c r="G39" s="10"/>
      <c r="H39" s="145" t="s">
        <v>188</v>
      </c>
      <c r="I39" s="144"/>
      <c r="J39" s="144"/>
      <c r="K39" s="10"/>
      <c r="L39" s="13"/>
      <c r="M39" s="66"/>
    </row>
    <row r="40" spans="1:25" x14ac:dyDescent="0.25">
      <c r="A40" s="142" t="s">
        <v>14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3"/>
      <c r="M40" s="66"/>
      <c r="N40" s="3"/>
      <c r="O40" s="3"/>
    </row>
    <row r="41" spans="1:25" ht="15.75" thickBot="1" x14ac:dyDescent="0.3">
      <c r="A41" s="111" t="s">
        <v>15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3"/>
      <c r="M41" s="79"/>
      <c r="N41" s="59"/>
      <c r="O41" s="13"/>
    </row>
    <row r="42" spans="1:25" x14ac:dyDescent="0.2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4"/>
      <c r="L42" s="13"/>
      <c r="M42" s="66"/>
      <c r="N42" s="13"/>
      <c r="O42" s="13"/>
    </row>
    <row r="43" spans="1:25" x14ac:dyDescent="0.2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7"/>
      <c r="L43" s="60"/>
      <c r="M43" s="80"/>
      <c r="N43" s="60"/>
      <c r="O43" s="60"/>
    </row>
    <row r="44" spans="1:25" ht="15.75" thickBot="1" x14ac:dyDescent="0.3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40"/>
      <c r="L44" s="60"/>
      <c r="M44" s="80"/>
      <c r="N44" s="60"/>
      <c r="O44" s="60"/>
    </row>
    <row r="45" spans="1:25" ht="15.75" thickBot="1" x14ac:dyDescent="0.3">
      <c r="A45" s="40"/>
      <c r="B45" s="3"/>
      <c r="C45" s="3"/>
      <c r="D45" s="3"/>
      <c r="E45" s="3"/>
      <c r="F45" s="3"/>
      <c r="G45" s="3"/>
      <c r="H45" s="3"/>
      <c r="I45" s="3"/>
      <c r="J45" s="3"/>
      <c r="K45" s="3"/>
      <c r="L45" s="60"/>
      <c r="M45" s="80"/>
      <c r="N45" s="60"/>
      <c r="O45" s="60"/>
    </row>
    <row r="46" spans="1:25" ht="15.75" thickBot="1" x14ac:dyDescent="0.3">
      <c r="A46" s="48" t="s">
        <v>195</v>
      </c>
      <c r="B46" s="43"/>
      <c r="C46" s="44" t="s">
        <v>198</v>
      </c>
      <c r="D46" s="41"/>
      <c r="E46" s="41"/>
      <c r="F46" s="165" t="s">
        <v>203</v>
      </c>
      <c r="G46" s="166"/>
      <c r="H46" s="163" t="s">
        <v>207</v>
      </c>
      <c r="I46" s="164"/>
      <c r="J46" s="164"/>
      <c r="K46" s="164"/>
      <c r="L46" s="60"/>
      <c r="M46" s="80"/>
      <c r="N46" s="60"/>
      <c r="O46" s="60"/>
    </row>
    <row r="47" spans="1:25" ht="15.75" thickBot="1" x14ac:dyDescent="0.3">
      <c r="A47" s="48"/>
      <c r="B47" s="43"/>
      <c r="C47" s="44" t="s">
        <v>204</v>
      </c>
      <c r="D47" s="41"/>
      <c r="E47" s="41"/>
      <c r="F47" s="165"/>
      <c r="G47" s="167"/>
      <c r="H47" s="42" t="s">
        <v>4</v>
      </c>
      <c r="I47" s="160"/>
      <c r="J47" s="161"/>
      <c r="K47" s="162"/>
      <c r="L47" s="60"/>
      <c r="M47" s="80"/>
      <c r="N47" s="60"/>
      <c r="O47" s="60"/>
    </row>
    <row r="48" spans="1:25" ht="15.75" thickBot="1" x14ac:dyDescent="0.3">
      <c r="A48" s="48"/>
      <c r="B48" s="43"/>
      <c r="C48" s="44" t="s">
        <v>205</v>
      </c>
      <c r="D48" s="41"/>
      <c r="E48" s="41"/>
      <c r="F48" s="165"/>
      <c r="G48" s="167"/>
      <c r="H48" s="42" t="s">
        <v>5</v>
      </c>
      <c r="I48" s="160"/>
      <c r="J48" s="161"/>
      <c r="K48" s="162"/>
      <c r="L48" s="60"/>
      <c r="M48" s="80"/>
      <c r="N48" s="60"/>
      <c r="O48" s="60"/>
    </row>
    <row r="49" spans="1:31" ht="15.75" thickBot="1" x14ac:dyDescent="0.3">
      <c r="A49" s="48"/>
      <c r="B49" s="53" t="s">
        <v>194</v>
      </c>
      <c r="C49" s="44" t="s">
        <v>193</v>
      </c>
      <c r="D49" s="41"/>
      <c r="E49" s="41"/>
      <c r="F49" s="165"/>
      <c r="G49" s="167"/>
      <c r="H49" s="45" t="s">
        <v>6</v>
      </c>
      <c r="I49" s="160"/>
      <c r="J49" s="161"/>
      <c r="K49" s="162"/>
      <c r="L49" s="60"/>
      <c r="M49" s="80"/>
      <c r="N49" s="60"/>
      <c r="O49" s="60"/>
      <c r="V49" s="56" t="s">
        <v>168</v>
      </c>
    </row>
    <row r="50" spans="1:31" ht="15.75" thickBot="1" x14ac:dyDescent="0.3">
      <c r="A50" s="48"/>
      <c r="B50" s="169"/>
      <c r="C50" s="170"/>
      <c r="D50" s="170"/>
      <c r="E50" s="171"/>
      <c r="F50" s="165"/>
      <c r="G50" s="168"/>
      <c r="H50" s="45" t="s">
        <v>7</v>
      </c>
      <c r="I50" s="160"/>
      <c r="J50" s="161"/>
      <c r="K50" s="162"/>
      <c r="L50" s="60"/>
      <c r="M50" s="80"/>
      <c r="N50" s="60"/>
      <c r="O50" s="60"/>
      <c r="V50" s="56" t="s">
        <v>161</v>
      </c>
    </row>
    <row r="51" spans="1:31" x14ac:dyDescent="0.25">
      <c r="A51" s="40"/>
      <c r="B51" s="40"/>
      <c r="C51" s="40"/>
      <c r="D51" s="40"/>
      <c r="E51" s="40"/>
      <c r="F51" s="3"/>
      <c r="G51" s="3"/>
      <c r="H51" s="3"/>
      <c r="I51" s="3"/>
      <c r="J51" s="3"/>
      <c r="K51" s="3"/>
      <c r="L51" s="60"/>
      <c r="M51" s="80"/>
      <c r="N51" s="60"/>
      <c r="O51" s="60"/>
      <c r="V51" s="56" t="s">
        <v>162</v>
      </c>
    </row>
    <row r="52" spans="1:31" x14ac:dyDescent="0.25">
      <c r="A52" s="40"/>
      <c r="B52" s="3"/>
      <c r="C52" s="3"/>
      <c r="D52" s="3"/>
      <c r="E52" s="3"/>
      <c r="F52" s="3"/>
      <c r="G52" s="3"/>
      <c r="H52" s="3"/>
      <c r="I52" s="3"/>
      <c r="J52" s="3"/>
      <c r="K52" s="50"/>
      <c r="L52" s="50"/>
      <c r="M52" s="81"/>
      <c r="N52" s="50"/>
      <c r="O52" s="3"/>
      <c r="P52" s="3"/>
      <c r="V52" s="56" t="s">
        <v>163</v>
      </c>
    </row>
    <row r="53" spans="1:31" ht="15.75" customHeight="1" x14ac:dyDescent="0.25">
      <c r="A53" s="13"/>
      <c r="B53" s="3"/>
      <c r="C53" s="3"/>
      <c r="D53" s="3"/>
      <c r="E53" s="3"/>
      <c r="F53" s="3"/>
      <c r="G53" s="3"/>
      <c r="H53" s="3"/>
      <c r="I53" s="3"/>
      <c r="J53" s="3"/>
      <c r="K53" s="50"/>
      <c r="L53" s="50"/>
      <c r="M53" s="81"/>
      <c r="N53" s="50"/>
      <c r="O53" s="3"/>
      <c r="P53" s="3"/>
      <c r="V53" s="56" t="s">
        <v>164</v>
      </c>
    </row>
    <row r="54" spans="1:31" ht="15.75" customHeight="1" x14ac:dyDescent="0.25">
      <c r="A54" s="13"/>
      <c r="B54" s="3"/>
      <c r="C54" s="39"/>
      <c r="D54" s="3"/>
      <c r="E54" s="3"/>
      <c r="F54" s="3"/>
      <c r="G54" s="3"/>
      <c r="H54" s="3"/>
      <c r="I54" s="3"/>
      <c r="J54" s="3"/>
      <c r="K54" s="50"/>
      <c r="L54" s="50"/>
      <c r="M54" s="81"/>
      <c r="N54" s="50"/>
      <c r="O54" s="3"/>
      <c r="P54" s="3"/>
      <c r="V54" s="56" t="s">
        <v>165</v>
      </c>
    </row>
    <row r="55" spans="1:31" x14ac:dyDescent="0.25">
      <c r="A55" s="61"/>
      <c r="B55" s="3"/>
      <c r="C55" s="3"/>
      <c r="D55" s="3"/>
      <c r="E55" s="3"/>
      <c r="F55" s="3"/>
      <c r="G55" s="3"/>
      <c r="H55" s="3"/>
      <c r="I55" s="3"/>
      <c r="J55" s="3"/>
      <c r="K55" s="50"/>
      <c r="L55" s="50"/>
      <c r="M55" s="81"/>
      <c r="N55" s="50"/>
      <c r="O55" s="3"/>
      <c r="P55" s="3"/>
      <c r="V55" s="56" t="s">
        <v>166</v>
      </c>
    </row>
    <row r="56" spans="1:31" x14ac:dyDescent="0.25">
      <c r="A56" s="61"/>
      <c r="B56" s="3"/>
      <c r="C56" s="3"/>
      <c r="D56" s="3"/>
      <c r="E56" s="3"/>
      <c r="F56" s="3"/>
      <c r="G56" s="3"/>
      <c r="H56" s="3"/>
      <c r="I56" s="3"/>
      <c r="J56" s="3"/>
      <c r="K56" s="50"/>
      <c r="L56" s="50"/>
      <c r="M56" s="81"/>
      <c r="N56" s="50"/>
      <c r="O56" s="3"/>
      <c r="P56" s="3"/>
      <c r="V56" s="56" t="s">
        <v>167</v>
      </c>
      <c r="AA56" s="58" t="s">
        <v>27</v>
      </c>
      <c r="AB56" s="56" t="s">
        <v>8</v>
      </c>
      <c r="AC56" s="56" t="s">
        <v>9</v>
      </c>
      <c r="AD56" s="56" t="s">
        <v>20</v>
      </c>
      <c r="AE56" s="56" t="s">
        <v>21</v>
      </c>
    </row>
    <row r="57" spans="1:31" x14ac:dyDescent="0.25">
      <c r="B57" s="3"/>
      <c r="C57" s="3"/>
      <c r="D57" s="3"/>
      <c r="E57" s="3"/>
      <c r="F57" s="3"/>
      <c r="G57" s="3"/>
      <c r="H57" s="3"/>
      <c r="I57" s="3"/>
      <c r="J57" s="3"/>
      <c r="K57" s="50"/>
      <c r="L57" s="50"/>
      <c r="M57" s="81"/>
      <c r="N57" s="50"/>
      <c r="O57" s="3"/>
      <c r="P57" s="3"/>
      <c r="AA57" s="58" t="s">
        <v>28</v>
      </c>
      <c r="AB57" s="56" t="s">
        <v>8</v>
      </c>
      <c r="AC57" s="56" t="s">
        <v>9</v>
      </c>
      <c r="AD57" s="56" t="s">
        <v>20</v>
      </c>
      <c r="AE57" s="56" t="s">
        <v>21</v>
      </c>
    </row>
    <row r="58" spans="1:31" x14ac:dyDescent="0.25">
      <c r="G58" s="3"/>
      <c r="H58" s="3"/>
      <c r="I58" s="3"/>
      <c r="J58" s="3"/>
      <c r="K58" s="50"/>
      <c r="L58" s="50"/>
      <c r="M58" s="81"/>
      <c r="N58" s="50"/>
      <c r="O58" s="3"/>
      <c r="P58" s="3"/>
      <c r="AA58" s="56" t="s">
        <v>22</v>
      </c>
      <c r="AB58" s="56" t="s">
        <v>8</v>
      </c>
      <c r="AC58" s="56" t="s">
        <v>9</v>
      </c>
      <c r="AD58" s="56" t="s">
        <v>20</v>
      </c>
      <c r="AE58" s="56" t="s">
        <v>21</v>
      </c>
    </row>
    <row r="59" spans="1:31" x14ac:dyDescent="0.25">
      <c r="G59" s="3"/>
      <c r="H59" s="3"/>
      <c r="I59" s="3"/>
      <c r="J59" s="3"/>
      <c r="K59" s="50"/>
      <c r="L59" s="50"/>
      <c r="M59" s="81"/>
      <c r="N59" s="50"/>
      <c r="O59" s="3"/>
      <c r="P59" s="3"/>
      <c r="R59" s="62" t="s">
        <v>169</v>
      </c>
      <c r="AA59" s="56" t="s">
        <v>23</v>
      </c>
      <c r="AB59" s="56" t="s">
        <v>8</v>
      </c>
      <c r="AC59" s="56" t="s">
        <v>9</v>
      </c>
      <c r="AD59" s="56" t="s">
        <v>20</v>
      </c>
      <c r="AE59" s="56" t="s">
        <v>21</v>
      </c>
    </row>
    <row r="60" spans="1:31" x14ac:dyDescent="0.25">
      <c r="A60" s="50"/>
      <c r="B60" s="50"/>
      <c r="C60" s="50"/>
      <c r="D60" s="50"/>
      <c r="E60" s="50"/>
      <c r="F60" s="50"/>
      <c r="G60" s="50"/>
      <c r="N60" s="3"/>
      <c r="O60" s="3"/>
      <c r="P60" s="3"/>
      <c r="R60" s="63" t="s">
        <v>31</v>
      </c>
      <c r="AA60" s="56" t="s">
        <v>24</v>
      </c>
      <c r="AB60" s="56" t="s">
        <v>8</v>
      </c>
      <c r="AC60" s="56" t="s">
        <v>9</v>
      </c>
      <c r="AD60" s="56" t="s">
        <v>20</v>
      </c>
      <c r="AE60" s="56" t="s">
        <v>21</v>
      </c>
    </row>
    <row r="61" spans="1:31" x14ac:dyDescent="0.25">
      <c r="A61" s="50"/>
      <c r="B61" s="50"/>
      <c r="C61" s="50"/>
      <c r="D61" s="50"/>
      <c r="E61" s="50"/>
      <c r="F61" s="50"/>
      <c r="G61" s="50"/>
      <c r="N61" s="3"/>
      <c r="O61" s="3"/>
      <c r="P61" s="3"/>
      <c r="R61" s="63" t="s">
        <v>33</v>
      </c>
      <c r="T61" s="64" t="s">
        <v>30</v>
      </c>
      <c r="AA61" s="56" t="s">
        <v>25</v>
      </c>
      <c r="AB61" s="56" t="s">
        <v>8</v>
      </c>
      <c r="AC61" s="56" t="s">
        <v>9</v>
      </c>
      <c r="AD61" s="56" t="s">
        <v>20</v>
      </c>
      <c r="AE61" s="56" t="s">
        <v>21</v>
      </c>
    </row>
    <row r="62" spans="1:31" x14ac:dyDescent="0.25">
      <c r="A62" s="39"/>
      <c r="B62" s="39"/>
      <c r="C62" s="39"/>
      <c r="D62" s="39"/>
      <c r="E62" s="39"/>
      <c r="F62" s="39"/>
      <c r="G62" s="39"/>
      <c r="R62" s="63" t="s">
        <v>35</v>
      </c>
      <c r="T62" s="64" t="s">
        <v>32</v>
      </c>
      <c r="AA62" s="56" t="s">
        <v>191</v>
      </c>
      <c r="AB62" s="56" t="s">
        <v>8</v>
      </c>
      <c r="AC62" s="56" t="s">
        <v>9</v>
      </c>
      <c r="AD62" s="56" t="s">
        <v>20</v>
      </c>
      <c r="AE62" s="56" t="s">
        <v>21</v>
      </c>
    </row>
    <row r="63" spans="1:31" x14ac:dyDescent="0.25">
      <c r="A63" s="39"/>
      <c r="B63" s="39"/>
      <c r="C63" s="39"/>
      <c r="D63" s="39" t="s">
        <v>194</v>
      </c>
      <c r="E63" s="39"/>
      <c r="F63" s="39"/>
      <c r="G63" s="39"/>
      <c r="R63" s="63" t="s">
        <v>37</v>
      </c>
      <c r="T63" s="64" t="s">
        <v>34</v>
      </c>
      <c r="AA63" s="56" t="s">
        <v>24</v>
      </c>
      <c r="AB63" s="56" t="s">
        <v>8</v>
      </c>
      <c r="AC63" s="56" t="s">
        <v>9</v>
      </c>
      <c r="AD63" s="56" t="s">
        <v>20</v>
      </c>
      <c r="AE63" s="56" t="s">
        <v>21</v>
      </c>
    </row>
    <row r="64" spans="1:31" x14ac:dyDescent="0.25">
      <c r="A64" s="39"/>
      <c r="B64" s="39"/>
      <c r="C64" s="39"/>
      <c r="D64" s="39"/>
      <c r="E64" s="39"/>
      <c r="F64" s="39"/>
      <c r="G64" s="39"/>
      <c r="R64" s="63" t="s">
        <v>39</v>
      </c>
      <c r="T64" s="64" t="s">
        <v>36</v>
      </c>
    </row>
    <row r="65" spans="18:30" x14ac:dyDescent="0.25">
      <c r="R65" s="63" t="s">
        <v>41</v>
      </c>
      <c r="T65" s="64" t="s">
        <v>38</v>
      </c>
    </row>
    <row r="66" spans="18:30" x14ac:dyDescent="0.25">
      <c r="R66" s="63" t="s">
        <v>43</v>
      </c>
      <c r="T66" s="64" t="s">
        <v>40</v>
      </c>
    </row>
    <row r="67" spans="18:30" x14ac:dyDescent="0.25">
      <c r="R67" s="63" t="s">
        <v>45</v>
      </c>
      <c r="T67" s="64" t="s">
        <v>42</v>
      </c>
      <c r="AA67" s="56" t="s">
        <v>173</v>
      </c>
      <c r="AB67" s="56" t="s">
        <v>8</v>
      </c>
      <c r="AC67" s="56" t="s">
        <v>9</v>
      </c>
      <c r="AD67" s="56" t="s">
        <v>20</v>
      </c>
    </row>
    <row r="68" spans="18:30" x14ac:dyDescent="0.25">
      <c r="R68" s="62" t="s">
        <v>169</v>
      </c>
      <c r="T68" s="64" t="s">
        <v>44</v>
      </c>
    </row>
    <row r="69" spans="18:30" x14ac:dyDescent="0.25">
      <c r="R69" s="63" t="s">
        <v>47</v>
      </c>
      <c r="T69" s="64"/>
    </row>
    <row r="70" spans="18:30" x14ac:dyDescent="0.25">
      <c r="R70" s="63" t="s">
        <v>49</v>
      </c>
      <c r="T70" s="64" t="s">
        <v>46</v>
      </c>
    </row>
    <row r="71" spans="18:30" x14ac:dyDescent="0.25">
      <c r="R71" s="63" t="s">
        <v>51</v>
      </c>
      <c r="T71" s="64" t="s">
        <v>48</v>
      </c>
    </row>
    <row r="72" spans="18:30" x14ac:dyDescent="0.25">
      <c r="R72" s="63" t="s">
        <v>53</v>
      </c>
      <c r="T72" s="64" t="s">
        <v>50</v>
      </c>
    </row>
    <row r="73" spans="18:30" x14ac:dyDescent="0.25">
      <c r="R73" s="63" t="s">
        <v>55</v>
      </c>
      <c r="T73" s="64" t="s">
        <v>52</v>
      </c>
    </row>
    <row r="74" spans="18:30" x14ac:dyDescent="0.25">
      <c r="R74" s="63" t="s">
        <v>57</v>
      </c>
      <c r="T74" s="64" t="s">
        <v>54</v>
      </c>
    </row>
    <row r="75" spans="18:30" x14ac:dyDescent="0.25">
      <c r="R75" s="63" t="s">
        <v>59</v>
      </c>
      <c r="T75" s="64" t="s">
        <v>56</v>
      </c>
    </row>
    <row r="76" spans="18:30" x14ac:dyDescent="0.25">
      <c r="R76" s="63" t="s">
        <v>61</v>
      </c>
      <c r="T76" s="64" t="s">
        <v>58</v>
      </c>
    </row>
    <row r="77" spans="18:30" x14ac:dyDescent="0.25">
      <c r="R77" s="63" t="s">
        <v>63</v>
      </c>
      <c r="T77" s="64" t="s">
        <v>60</v>
      </c>
    </row>
    <row r="78" spans="18:30" x14ac:dyDescent="0.25">
      <c r="R78" s="63" t="s">
        <v>65</v>
      </c>
      <c r="T78" s="64" t="s">
        <v>62</v>
      </c>
    </row>
    <row r="79" spans="18:30" x14ac:dyDescent="0.25">
      <c r="R79" s="63" t="s">
        <v>67</v>
      </c>
      <c r="T79" s="64" t="s">
        <v>64</v>
      </c>
    </row>
    <row r="80" spans="18:30" x14ac:dyDescent="0.25">
      <c r="R80" s="62" t="s">
        <v>169</v>
      </c>
      <c r="T80" s="64" t="s">
        <v>66</v>
      </c>
    </row>
    <row r="81" spans="18:20" x14ac:dyDescent="0.25">
      <c r="R81" s="63" t="s">
        <v>69</v>
      </c>
      <c r="T81" s="64"/>
    </row>
    <row r="82" spans="18:20" x14ac:dyDescent="0.25">
      <c r="R82" s="63" t="s">
        <v>71</v>
      </c>
      <c r="T82" s="64" t="s">
        <v>68</v>
      </c>
    </row>
    <row r="83" spans="18:20" x14ac:dyDescent="0.25">
      <c r="R83" s="63" t="s">
        <v>73</v>
      </c>
      <c r="T83" s="64" t="s">
        <v>70</v>
      </c>
    </row>
    <row r="84" spans="18:20" x14ac:dyDescent="0.25">
      <c r="R84" s="63" t="s">
        <v>75</v>
      </c>
      <c r="T84" s="64" t="s">
        <v>72</v>
      </c>
    </row>
    <row r="85" spans="18:20" x14ac:dyDescent="0.25">
      <c r="R85" s="63" t="s">
        <v>77</v>
      </c>
      <c r="T85" s="64" t="s">
        <v>74</v>
      </c>
    </row>
    <row r="86" spans="18:20" x14ac:dyDescent="0.25">
      <c r="R86" s="63" t="s">
        <v>79</v>
      </c>
      <c r="T86" s="64" t="s">
        <v>76</v>
      </c>
    </row>
    <row r="87" spans="18:20" x14ac:dyDescent="0.25">
      <c r="R87" s="63" t="s">
        <v>81</v>
      </c>
      <c r="T87" s="64" t="s">
        <v>78</v>
      </c>
    </row>
    <row r="88" spans="18:20" x14ac:dyDescent="0.25">
      <c r="R88" s="62" t="s">
        <v>169</v>
      </c>
      <c r="T88" s="64" t="s">
        <v>80</v>
      </c>
    </row>
    <row r="89" spans="18:20" x14ac:dyDescent="0.25">
      <c r="R89" s="63" t="s">
        <v>83</v>
      </c>
      <c r="T89" s="64"/>
    </row>
    <row r="90" spans="18:20" x14ac:dyDescent="0.25">
      <c r="R90" s="63" t="s">
        <v>85</v>
      </c>
      <c r="T90" s="64" t="s">
        <v>82</v>
      </c>
    </row>
    <row r="91" spans="18:20" x14ac:dyDescent="0.25">
      <c r="R91" s="63" t="s">
        <v>87</v>
      </c>
      <c r="T91" s="64" t="s">
        <v>84</v>
      </c>
    </row>
    <row r="92" spans="18:20" x14ac:dyDescent="0.25">
      <c r="R92" s="63" t="s">
        <v>89</v>
      </c>
      <c r="T92" s="64" t="s">
        <v>86</v>
      </c>
    </row>
    <row r="93" spans="18:20" x14ac:dyDescent="0.25">
      <c r="R93" s="63" t="s">
        <v>91</v>
      </c>
      <c r="T93" s="64" t="s">
        <v>88</v>
      </c>
    </row>
    <row r="94" spans="18:20" x14ac:dyDescent="0.25">
      <c r="R94" s="63" t="s">
        <v>93</v>
      </c>
      <c r="T94" s="64" t="s">
        <v>90</v>
      </c>
    </row>
    <row r="95" spans="18:20" x14ac:dyDescent="0.25">
      <c r="R95" s="63" t="s">
        <v>95</v>
      </c>
      <c r="T95" s="64" t="s">
        <v>92</v>
      </c>
    </row>
    <row r="96" spans="18:20" x14ac:dyDescent="0.25">
      <c r="R96" s="63" t="s">
        <v>97</v>
      </c>
      <c r="T96" s="64" t="s">
        <v>94</v>
      </c>
    </row>
    <row r="97" spans="18:20" x14ac:dyDescent="0.25">
      <c r="R97" s="62" t="s">
        <v>169</v>
      </c>
      <c r="T97" s="64" t="s">
        <v>96</v>
      </c>
    </row>
    <row r="98" spans="18:20" x14ac:dyDescent="0.25">
      <c r="R98" s="63" t="s">
        <v>99</v>
      </c>
      <c r="T98" s="64"/>
    </row>
    <row r="99" spans="18:20" x14ac:dyDescent="0.25">
      <c r="R99" s="63" t="s">
        <v>101</v>
      </c>
      <c r="T99" s="64" t="s">
        <v>98</v>
      </c>
    </row>
    <row r="100" spans="18:20" x14ac:dyDescent="0.25">
      <c r="R100" s="63" t="s">
        <v>103</v>
      </c>
      <c r="T100" s="64" t="s">
        <v>100</v>
      </c>
    </row>
    <row r="101" spans="18:20" x14ac:dyDescent="0.25">
      <c r="R101" s="63" t="s">
        <v>105</v>
      </c>
      <c r="T101" s="64" t="s">
        <v>102</v>
      </c>
    </row>
    <row r="102" spans="18:20" x14ac:dyDescent="0.25">
      <c r="R102" s="63" t="s">
        <v>107</v>
      </c>
      <c r="T102" s="64" t="s">
        <v>104</v>
      </c>
    </row>
    <row r="103" spans="18:20" x14ac:dyDescent="0.25">
      <c r="R103" s="63" t="s">
        <v>109</v>
      </c>
      <c r="T103" s="64" t="s">
        <v>106</v>
      </c>
    </row>
    <row r="104" spans="18:20" x14ac:dyDescent="0.25">
      <c r="R104" s="63" t="s">
        <v>111</v>
      </c>
      <c r="T104" s="64" t="s">
        <v>108</v>
      </c>
    </row>
    <row r="105" spans="18:20" x14ac:dyDescent="0.25">
      <c r="R105" s="63" t="s">
        <v>113</v>
      </c>
      <c r="T105" s="64" t="s">
        <v>110</v>
      </c>
    </row>
    <row r="106" spans="18:20" x14ac:dyDescent="0.25">
      <c r="R106" s="62" t="s">
        <v>169</v>
      </c>
      <c r="T106" s="64" t="s">
        <v>112</v>
      </c>
    </row>
    <row r="107" spans="18:20" x14ac:dyDescent="0.25">
      <c r="R107" s="63" t="s">
        <v>115</v>
      </c>
      <c r="T107" s="64"/>
    </row>
    <row r="108" spans="18:20" x14ac:dyDescent="0.25">
      <c r="R108" s="63" t="s">
        <v>117</v>
      </c>
      <c r="T108" s="64" t="s">
        <v>114</v>
      </c>
    </row>
    <row r="109" spans="18:20" x14ac:dyDescent="0.25">
      <c r="R109" s="63" t="s">
        <v>119</v>
      </c>
      <c r="T109" s="64" t="s">
        <v>116</v>
      </c>
    </row>
    <row r="110" spans="18:20" x14ac:dyDescent="0.25">
      <c r="R110" s="63" t="s">
        <v>121</v>
      </c>
      <c r="T110" s="64" t="s">
        <v>118</v>
      </c>
    </row>
    <row r="111" spans="18:20" x14ac:dyDescent="0.25">
      <c r="R111" s="63" t="s">
        <v>123</v>
      </c>
      <c r="T111" s="64" t="s">
        <v>120</v>
      </c>
    </row>
    <row r="112" spans="18:20" x14ac:dyDescent="0.25">
      <c r="R112" s="63" t="s">
        <v>125</v>
      </c>
      <c r="T112" s="64" t="s">
        <v>122</v>
      </c>
    </row>
    <row r="113" spans="18:20" x14ac:dyDescent="0.25">
      <c r="R113" s="63" t="s">
        <v>127</v>
      </c>
      <c r="T113" s="64" t="s">
        <v>124</v>
      </c>
    </row>
    <row r="114" spans="18:20" x14ac:dyDescent="0.25">
      <c r="R114" s="63" t="s">
        <v>129</v>
      </c>
      <c r="T114" s="64" t="s">
        <v>126</v>
      </c>
    </row>
    <row r="115" spans="18:20" x14ac:dyDescent="0.25">
      <c r="R115" s="62" t="s">
        <v>169</v>
      </c>
      <c r="T115" s="64" t="s">
        <v>128</v>
      </c>
    </row>
    <row r="116" spans="18:20" x14ac:dyDescent="0.25">
      <c r="R116" s="63" t="s">
        <v>131</v>
      </c>
      <c r="T116" s="64"/>
    </row>
    <row r="117" spans="18:20" x14ac:dyDescent="0.25">
      <c r="R117" s="63" t="s">
        <v>133</v>
      </c>
      <c r="T117" s="64" t="s">
        <v>130</v>
      </c>
    </row>
    <row r="118" spans="18:20" x14ac:dyDescent="0.25">
      <c r="R118" s="63" t="s">
        <v>135</v>
      </c>
      <c r="T118" s="64" t="s">
        <v>132</v>
      </c>
    </row>
    <row r="119" spans="18:20" x14ac:dyDescent="0.25">
      <c r="R119" s="63" t="s">
        <v>137</v>
      </c>
      <c r="T119" s="64" t="s">
        <v>134</v>
      </c>
    </row>
    <row r="120" spans="18:20" x14ac:dyDescent="0.25">
      <c r="R120" s="63" t="s">
        <v>55</v>
      </c>
      <c r="T120" s="64" t="s">
        <v>136</v>
      </c>
    </row>
    <row r="121" spans="18:20" x14ac:dyDescent="0.25">
      <c r="R121" s="63" t="s">
        <v>140</v>
      </c>
      <c r="T121" s="64" t="s">
        <v>138</v>
      </c>
    </row>
    <row r="122" spans="18:20" x14ac:dyDescent="0.25">
      <c r="R122" s="63" t="s">
        <v>142</v>
      </c>
      <c r="T122" s="64" t="s">
        <v>139</v>
      </c>
    </row>
    <row r="123" spans="18:20" x14ac:dyDescent="0.25">
      <c r="R123" s="63" t="s">
        <v>144</v>
      </c>
      <c r="T123" s="64" t="s">
        <v>141</v>
      </c>
    </row>
    <row r="124" spans="18:20" x14ac:dyDescent="0.25">
      <c r="R124" s="63" t="s">
        <v>146</v>
      </c>
      <c r="T124" s="64" t="s">
        <v>143</v>
      </c>
    </row>
    <row r="125" spans="18:20" x14ac:dyDescent="0.25">
      <c r="R125" s="62" t="s">
        <v>169</v>
      </c>
      <c r="T125" s="64" t="s">
        <v>145</v>
      </c>
    </row>
    <row r="126" spans="18:20" x14ac:dyDescent="0.25">
      <c r="R126" s="63" t="s">
        <v>148</v>
      </c>
      <c r="T126" s="64"/>
    </row>
    <row r="127" spans="18:20" x14ac:dyDescent="0.25">
      <c r="R127" s="63" t="s">
        <v>150</v>
      </c>
      <c r="T127" s="64" t="s">
        <v>147</v>
      </c>
    </row>
    <row r="128" spans="18:20" x14ac:dyDescent="0.25">
      <c r="R128" s="63" t="s">
        <v>152</v>
      </c>
      <c r="T128" s="64" t="s">
        <v>149</v>
      </c>
    </row>
    <row r="129" spans="18:20" x14ac:dyDescent="0.25">
      <c r="R129" s="63" t="s">
        <v>154</v>
      </c>
      <c r="T129" s="64" t="s">
        <v>151</v>
      </c>
    </row>
    <row r="130" spans="18:20" x14ac:dyDescent="0.25">
      <c r="R130" s="63" t="s">
        <v>156</v>
      </c>
      <c r="T130" s="64" t="s">
        <v>153</v>
      </c>
    </row>
    <row r="131" spans="18:20" x14ac:dyDescent="0.25">
      <c r="R131" s="63" t="s">
        <v>158</v>
      </c>
      <c r="T131" s="64" t="s">
        <v>155</v>
      </c>
    </row>
    <row r="132" spans="18:20" x14ac:dyDescent="0.25">
      <c r="R132" s="63" t="s">
        <v>160</v>
      </c>
      <c r="T132" s="64" t="s">
        <v>157</v>
      </c>
    </row>
    <row r="133" spans="18:20" x14ac:dyDescent="0.25">
      <c r="T133" s="64" t="s">
        <v>159</v>
      </c>
    </row>
  </sheetData>
  <sheetProtection algorithmName="SHA-512" hashValue="IoHL/Di70i1sMTsRehR5FTQIScWSRKF6Au2x2+4Lm3B0e8xAc95XxljqwcpmUkRALwIs2LjF+Kfop9FKRwPePw==" saltValue="XpcJEkkmaQHURGTGhNIHAA==" spinCount="100000" sheet="1" objects="1" scenarios="1"/>
  <dataConsolidate/>
  <mergeCells count="62">
    <mergeCell ref="A1:K1"/>
    <mergeCell ref="A2:C2"/>
    <mergeCell ref="F2:H2"/>
    <mergeCell ref="B3:C3"/>
    <mergeCell ref="F3:G3"/>
    <mergeCell ref="K3:K5"/>
    <mergeCell ref="B5:C5"/>
    <mergeCell ref="F5:G5"/>
    <mergeCell ref="B7:C7"/>
    <mergeCell ref="F7:G7"/>
    <mergeCell ref="B9:C9"/>
    <mergeCell ref="F9:G9"/>
    <mergeCell ref="B11:C11"/>
    <mergeCell ref="F11:G11"/>
    <mergeCell ref="J13:K13"/>
    <mergeCell ref="A14:I14"/>
    <mergeCell ref="A15:A18"/>
    <mergeCell ref="B15:E15"/>
    <mergeCell ref="F15:G15"/>
    <mergeCell ref="B16:E16"/>
    <mergeCell ref="F16:G16"/>
    <mergeCell ref="B17:D17"/>
    <mergeCell ref="E17:E18"/>
    <mergeCell ref="F22:F23"/>
    <mergeCell ref="G22:G23"/>
    <mergeCell ref="H22:H23"/>
    <mergeCell ref="I22:I23"/>
    <mergeCell ref="F13:G13"/>
    <mergeCell ref="F17:G17"/>
    <mergeCell ref="F19:F20"/>
    <mergeCell ref="G19:G20"/>
    <mergeCell ref="H19:H20"/>
    <mergeCell ref="I19:I20"/>
    <mergeCell ref="F25:F26"/>
    <mergeCell ref="G25:G26"/>
    <mergeCell ref="H25:H26"/>
    <mergeCell ref="F28:F29"/>
    <mergeCell ref="G28:G29"/>
    <mergeCell ref="H28:I29"/>
    <mergeCell ref="A41:K41"/>
    <mergeCell ref="F31:F32"/>
    <mergeCell ref="G31:G32"/>
    <mergeCell ref="H31:I32"/>
    <mergeCell ref="H34:I34"/>
    <mergeCell ref="B35:D35"/>
    <mergeCell ref="H35:I35"/>
    <mergeCell ref="A37:I37"/>
    <mergeCell ref="A39:B39"/>
    <mergeCell ref="D39:F39"/>
    <mergeCell ref="H39:J39"/>
    <mergeCell ref="A40:K40"/>
    <mergeCell ref="I50:K50"/>
    <mergeCell ref="A42:K42"/>
    <mergeCell ref="A43:K43"/>
    <mergeCell ref="A44:K44"/>
    <mergeCell ref="F46:F50"/>
    <mergeCell ref="G46:G50"/>
    <mergeCell ref="H46:K46"/>
    <mergeCell ref="I47:K47"/>
    <mergeCell ref="I48:K48"/>
    <mergeCell ref="I49:K49"/>
    <mergeCell ref="B50:E50"/>
  </mergeCells>
  <conditionalFormatting sqref="D5:E5">
    <cfRule type="expression" dxfId="1" priority="24">
      <formula>IF($D$5="Nepareizs iecirknis",TRUE,FALSE)</formula>
    </cfRule>
    <cfRule type="expression" dxfId="0" priority="25">
      <formula>IF($D$5=0,TRUE,FALSE)</formula>
    </cfRule>
  </conditionalFormatting>
  <dataValidations count="3">
    <dataValidation type="list" allowBlank="1" showInputMessage="1" showErrorMessage="1" sqref="H10" xr:uid="{0C45EBB3-F373-4DA8-98A5-7866235E68E1}">
      <formula1>$P$28:$P$33</formula1>
    </dataValidation>
    <dataValidation type="list" allowBlank="1" showInputMessage="1" showErrorMessage="1" sqref="B3:C3" xr:uid="{045FF665-ADCF-4F76-8F87-8CF523EDAC28}">
      <formula1>$V$48:$V$56</formula1>
    </dataValidation>
    <dataValidation type="list" allowBlank="1" showInputMessage="1" showErrorMessage="1" sqref="B5:C5" xr:uid="{88F7D1E8-4652-48F4-933C-CFDAA69DE9C7}">
      <formula1>INDIRECT($B$3)</formula1>
    </dataValidation>
  </dataValidations>
  <pageMargins left="0.25" right="0.25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8F5A-0AA2-4FC6-864B-FB44055A937E}">
  <dimension ref="A1"/>
  <sheetViews>
    <sheetView zoomScaleNormal="100" workbookViewId="0">
      <selection activeCell="M29" sqref="M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17</vt:i4>
      </vt:variant>
    </vt:vector>
  </HeadingPairs>
  <TitlesOfParts>
    <vt:vector size="20" baseType="lpstr">
      <vt:lpstr>elektroniskā versija</vt:lpstr>
      <vt:lpstr>ar roku aizpildāma versija</vt:lpstr>
      <vt:lpstr>Instrukcija</vt:lpstr>
      <vt:lpstr>Instrukcija!_Hlk41912144</vt:lpstr>
      <vt:lpstr>'ar roku aizpildāma versija'!Austrumvidzemes</vt:lpstr>
      <vt:lpstr>Austrumvidzemes</vt:lpstr>
      <vt:lpstr>'ar roku aizpildāma versija'!Dienvidkurzemes</vt:lpstr>
      <vt:lpstr>Dienvidkurzemes</vt:lpstr>
      <vt:lpstr>'ar roku aizpildāma versija'!Dienvidlatgales</vt:lpstr>
      <vt:lpstr>Dienvidlatgales</vt:lpstr>
      <vt:lpstr>'ar roku aizpildāma versija'!Rietumvidzemes</vt:lpstr>
      <vt:lpstr>Rietumvidzemes</vt:lpstr>
      <vt:lpstr>'ar roku aizpildāma versija'!Vidusdaugavas</vt:lpstr>
      <vt:lpstr>Vidusdaugavas</vt:lpstr>
      <vt:lpstr>'ar roku aizpildāma versija'!Zemgales</vt:lpstr>
      <vt:lpstr>Zemgales</vt:lpstr>
      <vt:lpstr>'ar roku aizpildāma versija'!Ziemeļkurzemes</vt:lpstr>
      <vt:lpstr>Ziemeļkurzemes</vt:lpstr>
      <vt:lpstr>'ar roku aizpildāma versija'!Ziemeļlatgales</vt:lpstr>
      <vt:lpstr>Ziemeļlatgales</vt:lpstr>
    </vt:vector>
  </TitlesOfParts>
  <Company>LVM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Oļegs Aleksejevs</dc:creator>
  <cp:lastModifiedBy>Arnita Melnace</cp:lastModifiedBy>
  <cp:lastPrinted>2022-08-10T12:05:21Z</cp:lastPrinted>
  <dcterms:created xsi:type="dcterms:W3CDTF">2013-09-30T08:49:56Z</dcterms:created>
  <dcterms:modified xsi:type="dcterms:W3CDTF">2022-08-24T11:53:43Z</dcterms:modified>
</cp:coreProperties>
</file>