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eksejie dokumenti\Marketings_un_pardosana\Cenas\"/>
    </mc:Choice>
  </mc:AlternateContent>
  <xr:revisionPtr revIDLastSave="0" documentId="13_ncr:1_{2485764D-FE86-4834-B514-BB99224B9DFD}" xr6:coauthVersionLast="47" xr6:coauthVersionMax="47" xr10:uidLastSave="{00000000-0000-0000-0000-000000000000}"/>
  <bookViews>
    <workbookView xWindow="-108" yWindow="-108" windowWidth="23256" windowHeight="13896" xr2:uid="{59EAC45F-EF70-4575-BE91-4A07C57F3C6A}"/>
  </bookViews>
  <sheets>
    <sheet name="Cenas stadi 2026" sheetId="12" r:id="rId1"/>
    <sheet name="Cenas ar apstradi altern 2026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2" l="1"/>
  <c r="I23" i="12" s="1"/>
  <c r="H22" i="12"/>
  <c r="I22" i="12" s="1"/>
  <c r="H21" i="12"/>
  <c r="I21" i="12" s="1"/>
  <c r="H20" i="12"/>
  <c r="I20" i="12" s="1"/>
  <c r="H19" i="12"/>
  <c r="I19" i="12" s="1"/>
  <c r="H18" i="12"/>
  <c r="I18" i="12" s="1"/>
  <c r="H17" i="12"/>
  <c r="I17" i="12" s="1"/>
  <c r="H16" i="12"/>
  <c r="I16" i="12" s="1"/>
  <c r="I15" i="12"/>
  <c r="H15" i="12"/>
  <c r="E21" i="12"/>
  <c r="F21" i="12" s="1"/>
  <c r="E20" i="12"/>
  <c r="F20" i="12" s="1"/>
  <c r="D37" i="8" l="1"/>
  <c r="D36" i="8"/>
  <c r="E36" i="8" s="1"/>
  <c r="F36" i="8" s="1"/>
  <c r="D30" i="8"/>
  <c r="E30" i="8" s="1"/>
  <c r="F30" i="8" s="1"/>
  <c r="D29" i="8"/>
  <c r="E29" i="8" s="1"/>
  <c r="D28" i="8"/>
  <c r="E28" i="8" s="1"/>
  <c r="D15" i="8"/>
  <c r="E15" i="8" s="1"/>
  <c r="D14" i="8"/>
  <c r="E14" i="8" s="1"/>
  <c r="D13" i="8"/>
  <c r="E13" i="8" s="1"/>
  <c r="F13" i="8" s="1"/>
  <c r="D12" i="8"/>
  <c r="D11" i="8"/>
  <c r="E11" i="8" s="1"/>
  <c r="D10" i="8"/>
  <c r="E10" i="8" s="1"/>
  <c r="E22" i="12"/>
  <c r="F22" i="12" s="1"/>
  <c r="E17" i="12"/>
  <c r="F17" i="12" s="1"/>
  <c r="E18" i="12"/>
  <c r="F18" i="12" s="1"/>
  <c r="E23" i="12"/>
  <c r="F23" i="12" s="1"/>
  <c r="H8" i="12"/>
  <c r="I8" i="12" s="1"/>
  <c r="H11" i="12"/>
  <c r="I11" i="12" s="1"/>
  <c r="H12" i="12"/>
  <c r="I12" i="12" s="1"/>
  <c r="E49" i="8"/>
  <c r="F49" i="8" s="1"/>
  <c r="E9" i="12"/>
  <c r="F9" i="12" s="1"/>
  <c r="E10" i="12"/>
  <c r="F10" i="12" s="1"/>
  <c r="E11" i="12"/>
  <c r="F11" i="12" s="1"/>
  <c r="E12" i="12"/>
  <c r="F12" i="12" s="1"/>
  <c r="E14" i="12"/>
  <c r="F14" i="12" s="1"/>
  <c r="E15" i="12"/>
  <c r="F15" i="12" s="1"/>
  <c r="E19" i="12"/>
  <c r="F19" i="12" s="1"/>
  <c r="E16" i="12"/>
  <c r="F16" i="12" s="1"/>
  <c r="H14" i="12"/>
  <c r="I14" i="12" s="1"/>
  <c r="E13" i="12"/>
  <c r="F13" i="12" s="1"/>
  <c r="H10" i="12"/>
  <c r="I10" i="12" s="1"/>
  <c r="E8" i="12"/>
  <c r="F8" i="12"/>
  <c r="H13" i="12"/>
  <c r="I13" i="12" s="1"/>
  <c r="H9" i="12"/>
  <c r="I9" i="12" s="1"/>
  <c r="E43" i="8"/>
  <c r="F43" i="8" s="1"/>
  <c r="E21" i="8" l="1"/>
  <c r="F21" i="8" s="1"/>
  <c r="E22" i="8"/>
  <c r="F22" i="8" s="1"/>
  <c r="E37" i="8"/>
  <c r="F37" i="8" s="1"/>
  <c r="F14" i="8"/>
  <c r="F10" i="8"/>
  <c r="F29" i="8"/>
  <c r="F28" i="8"/>
  <c r="F15" i="8"/>
  <c r="E12" i="8"/>
  <c r="F12" i="8" s="1"/>
  <c r="F11" i="8"/>
</calcChain>
</file>

<file path=xl/sharedStrings.xml><?xml version="1.0" encoding="utf-8"?>
<sst xmlns="http://schemas.openxmlformats.org/spreadsheetml/2006/main" count="151" uniqueCount="71">
  <si>
    <t>Suga</t>
  </si>
  <si>
    <t>Stādu veids</t>
  </si>
  <si>
    <t>Stādu vecums</t>
  </si>
  <si>
    <t>bez PVN</t>
  </si>
  <si>
    <t>ar PVN</t>
  </si>
  <si>
    <t>kailsakņi</t>
  </si>
  <si>
    <t>ietvarstādi</t>
  </si>
  <si>
    <t>Egle</t>
  </si>
  <si>
    <t>Melnalksnis</t>
  </si>
  <si>
    <t>Priede</t>
  </si>
  <si>
    <t>PVN 21 %</t>
  </si>
  <si>
    <t>P 1/0 I</t>
  </si>
  <si>
    <t>P 2/0 I</t>
  </si>
  <si>
    <t>kails.ar uzlabotu sakņu sist.</t>
  </si>
  <si>
    <t>E 1/1 IS</t>
  </si>
  <si>
    <t>E 1/0 I; E 2/0 I</t>
  </si>
  <si>
    <t xml:space="preserve">ietvarstādi (ar garās nakts apstrādi ) </t>
  </si>
  <si>
    <t>PVN 21%</t>
  </si>
  <si>
    <t>ietvarstādi (ar garās nakts apstrādi)</t>
  </si>
  <si>
    <t>kails.ar uzl. sakņu sist., 20 - 40 cm</t>
  </si>
  <si>
    <t>kails.ar uzl.sakņu sist., 25 - 50 cm</t>
  </si>
  <si>
    <t>P 1/0 I IGN</t>
  </si>
  <si>
    <t xml:space="preserve">E 1/0 I; E 2/0 I; E3/0 I </t>
  </si>
  <si>
    <t xml:space="preserve">Egle </t>
  </si>
  <si>
    <t xml:space="preserve">ietvarstādu apstrāde ar Trico </t>
  </si>
  <si>
    <r>
      <t xml:space="preserve">Apstrādes cena  </t>
    </r>
    <r>
      <rPr>
        <b/>
        <sz val="10"/>
        <color indexed="8"/>
        <rFont val="Arial"/>
        <family val="2"/>
        <charset val="186"/>
      </rPr>
      <t xml:space="preserve">EUR/ tūkst.gab </t>
    </r>
  </si>
  <si>
    <r>
      <t xml:space="preserve">Cena bez ķīmiskās apstrādes </t>
    </r>
    <r>
      <rPr>
        <b/>
        <sz val="11"/>
        <color indexed="8"/>
        <rFont val="Calibri"/>
        <family val="2"/>
        <charset val="186"/>
      </rPr>
      <t>(EUR/ tūkst.gab )</t>
    </r>
  </si>
  <si>
    <r>
      <t xml:space="preserve">Cena ar ķīmisko apstrādi </t>
    </r>
    <r>
      <rPr>
        <b/>
        <sz val="11"/>
        <color indexed="8"/>
        <rFont val="Calibri"/>
        <family val="2"/>
        <charset val="186"/>
      </rPr>
      <t>(EUR/ tūkst.gab )</t>
    </r>
  </si>
  <si>
    <t>kails.ar uzl. sakņu sist.</t>
  </si>
  <si>
    <t>P 1/0 IGN</t>
  </si>
  <si>
    <r>
      <t xml:space="preserve">Stādu cena  </t>
    </r>
    <r>
      <rPr>
        <b/>
        <sz val="10"/>
        <color indexed="8"/>
        <rFont val="Arial"/>
        <family val="2"/>
        <charset val="186"/>
      </rPr>
      <t xml:space="preserve">EUR/ tūkst.gab </t>
    </r>
  </si>
  <si>
    <t>Ar pasūtītāja materiāliem</t>
  </si>
  <si>
    <t xml:space="preserve">LVM Sēklas un stādi kokaudzētavās </t>
  </si>
  <si>
    <t xml:space="preserve">E 1/2 IS </t>
  </si>
  <si>
    <t xml:space="preserve">Bērzs </t>
  </si>
  <si>
    <t>ietvarstādi HIKO V-120 SS kasetes</t>
  </si>
  <si>
    <t xml:space="preserve">kailsakņi </t>
  </si>
  <si>
    <t xml:space="preserve">Apstiprināts     ar rīkojumu                                               Nr </t>
  </si>
  <si>
    <t>ietvarstādi HIKO V-350 kasetes</t>
  </si>
  <si>
    <t>ietvarstādi (klonu materiāls) HIKO  V-350 kasetes</t>
  </si>
  <si>
    <t>RUDENS</t>
  </si>
  <si>
    <t>PAVASARIS</t>
  </si>
  <si>
    <t xml:space="preserve">Meža koku stādu realizācijas cenas  EUR (tūkst.gab) 2026. gadā </t>
  </si>
  <si>
    <t xml:space="preserve">Meža koku stādu realizācijas cenas  EUR (tūkst.gab)  ar alternatīvajām apstrādēm 2026. gadā </t>
  </si>
  <si>
    <t xml:space="preserve"> Spēkā no 01.01.2026.</t>
  </si>
  <si>
    <t>B 1/0 IM; 1/1 IM</t>
  </si>
  <si>
    <t>B 1/0 I; B 2/0 I</t>
  </si>
  <si>
    <t>Spēkā no 01.01.2026.</t>
  </si>
  <si>
    <t>Ma 1/1 IS</t>
  </si>
  <si>
    <t>Ozols ( parastais )</t>
  </si>
  <si>
    <t>Ozols  ( sarkanais )</t>
  </si>
  <si>
    <t xml:space="preserve">Oz s 2/0; Oz s 3/0; Oz s4/0 </t>
  </si>
  <si>
    <t>Meža skuju koku stādu  realizācijas cenas ar vaska (Ekovax) apstrādi  2026.gadā, EUR (t.gb.)</t>
  </si>
  <si>
    <t>Meža skuju koku stādu  realizācijas cenas ar Conniflex  apstrādi 2026.gadā, EUR (t.gb.)</t>
  </si>
  <si>
    <t>P 1/0 I ( 10 - 20 cm )</t>
  </si>
  <si>
    <t>Meža skuju koku stādu  realizācijas cenas ar Woodcoat   apstrādi 2026.gadā, EUR (t.gb.)</t>
  </si>
  <si>
    <t>P 1/0 I ;  P 2/0 I</t>
  </si>
  <si>
    <t xml:space="preserve">E 1/1 IS </t>
  </si>
  <si>
    <t xml:space="preserve">Meža skuju koku stādu PAKALPOJUMA cena apstrādei ar TRICO un Plantskyd  pret meža zvēru bojājumiem  2026.gadā </t>
  </si>
  <si>
    <t>kails.ar uzl. sakņu sist., 25 - 50 cm</t>
  </si>
  <si>
    <t>B 1/1 IS</t>
  </si>
  <si>
    <t>kails.ar uzl. sakņu sist., (25 - 50 cm)</t>
  </si>
  <si>
    <t>kails.ar uzl. sakņu sist., (20 - 40 cm)</t>
  </si>
  <si>
    <t xml:space="preserve">Meža skuju koku stādu  PAKALPOJUMA cena apstrādei ar Woodcoat vai līdzvērtīgām alternatīvās apstrādes vielām  (Hylonox, Connisafe, Jifte) pret smecernieka bojājumiem   2026.gadā </t>
  </si>
  <si>
    <t>Lapegle</t>
  </si>
  <si>
    <t>Le e 1/0 I; Le j 1/0 I</t>
  </si>
  <si>
    <t>Ietvarstādi</t>
  </si>
  <si>
    <t>Oz 1/0 I</t>
  </si>
  <si>
    <t>Oz 2/0; Oz 3/0; Oz 4/0</t>
  </si>
  <si>
    <t xml:space="preserve">E 1/1 IS; E 1/2 IS </t>
  </si>
  <si>
    <t xml:space="preserve"> P 1/0 IGN; P 2/0 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</si>
</sst>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1"/>
      <color indexed="8"/>
      <name val="Calibri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9"/>
      <color rgb="FF212529"/>
      <name val="Tahoma"/>
      <family val="2"/>
      <charset val="186"/>
    </font>
    <font>
      <sz val="10"/>
      <name val="Arial"/>
      <charset val="186"/>
    </font>
    <font>
      <b/>
      <sz val="10"/>
      <color theme="1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195">
    <xf numFmtId="0" fontId="0" fillId="0" borderId="0" xfId="0"/>
    <xf numFmtId="0" fontId="8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/>
    <xf numFmtId="0" fontId="0" fillId="2" borderId="11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8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8" fillId="5" borderId="0" xfId="0" applyFont="1" applyFill="1"/>
    <xf numFmtId="0" fontId="0" fillId="5" borderId="0" xfId="0" applyFill="1"/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2" xfId="0" applyFill="1" applyBorder="1" applyAlignment="1">
      <alignment horizontal="left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1" fillId="0" borderId="0" xfId="0" applyFont="1"/>
    <xf numFmtId="0" fontId="0" fillId="6" borderId="0" xfId="0" applyFill="1"/>
    <xf numFmtId="0" fontId="0" fillId="6" borderId="0" xfId="0" applyFill="1" applyAlignment="1">
      <alignment horizontal="center"/>
    </xf>
    <xf numFmtId="2" fontId="0" fillId="6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9" fillId="4" borderId="19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3" fillId="0" borderId="30" xfId="0" applyFont="1" applyBorder="1"/>
    <xf numFmtId="0" fontId="3" fillId="0" borderId="14" xfId="0" applyFont="1" applyBorder="1"/>
    <xf numFmtId="0" fontId="3" fillId="4" borderId="24" xfId="0" applyFont="1" applyFill="1" applyBorder="1" applyAlignment="1">
      <alignment horizontal="center"/>
    </xf>
    <xf numFmtId="0" fontId="10" fillId="0" borderId="0" xfId="0" applyFont="1" applyAlignment="1">
      <alignment vertical="top" wrapText="1"/>
    </xf>
    <xf numFmtId="2" fontId="0" fillId="0" borderId="0" xfId="0" applyNumberFormat="1"/>
    <xf numFmtId="0" fontId="1" fillId="4" borderId="17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4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0" fillId="4" borderId="46" xfId="0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1" fillId="4" borderId="4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8" borderId="21" xfId="0" applyFont="1" applyFill="1" applyBorder="1" applyAlignment="1">
      <alignment horizontal="center"/>
    </xf>
    <xf numFmtId="0" fontId="3" fillId="8" borderId="22" xfId="0" applyFont="1" applyFill="1" applyBorder="1" applyAlignment="1">
      <alignment horizontal="center"/>
    </xf>
    <xf numFmtId="0" fontId="3" fillId="8" borderId="52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3" fillId="7" borderId="52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9" fillId="8" borderId="17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" fontId="3" fillId="3" borderId="37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4" fontId="3" fillId="3" borderId="51" xfId="0" applyNumberFormat="1" applyFont="1" applyFill="1" applyBorder="1" applyAlignment="1">
      <alignment horizontal="right"/>
    </xf>
    <xf numFmtId="4" fontId="3" fillId="3" borderId="7" xfId="0" applyNumberFormat="1" applyFont="1" applyFill="1" applyBorder="1" applyAlignment="1">
      <alignment horizontal="right"/>
    </xf>
    <xf numFmtId="4" fontId="0" fillId="3" borderId="5" xfId="0" applyNumberFormat="1" applyFill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4" fontId="3" fillId="3" borderId="49" xfId="0" applyNumberFormat="1" applyFont="1" applyFill="1" applyBorder="1" applyAlignment="1">
      <alignment horizontal="right"/>
    </xf>
    <xf numFmtId="4" fontId="3" fillId="3" borderId="16" xfId="0" applyNumberFormat="1" applyFont="1" applyFill="1" applyBorder="1" applyAlignment="1">
      <alignment horizontal="right"/>
    </xf>
    <xf numFmtId="4" fontId="0" fillId="3" borderId="8" xfId="0" applyNumberFormat="1" applyFill="1" applyBorder="1" applyAlignment="1">
      <alignment horizontal="right"/>
    </xf>
    <xf numFmtId="4" fontId="0" fillId="3" borderId="9" xfId="0" applyNumberFormat="1" applyFill="1" applyBorder="1" applyAlignment="1">
      <alignment horizontal="right"/>
    </xf>
    <xf numFmtId="4" fontId="3" fillId="3" borderId="50" xfId="0" applyNumberFormat="1" applyFont="1" applyFill="1" applyBorder="1" applyAlignment="1">
      <alignment horizontal="right"/>
    </xf>
    <xf numFmtId="4" fontId="3" fillId="8" borderId="35" xfId="0" applyNumberFormat="1" applyFont="1" applyFill="1" applyBorder="1" applyAlignment="1">
      <alignment horizontal="right"/>
    </xf>
    <xf numFmtId="4" fontId="0" fillId="8" borderId="3" xfId="0" applyNumberFormat="1" applyFill="1" applyBorder="1" applyAlignment="1">
      <alignment horizontal="right"/>
    </xf>
    <xf numFmtId="4" fontId="0" fillId="8" borderId="4" xfId="0" applyNumberFormat="1" applyFill="1" applyBorder="1" applyAlignment="1">
      <alignment horizontal="right"/>
    </xf>
    <xf numFmtId="4" fontId="3" fillId="8" borderId="53" xfId="0" applyNumberFormat="1" applyFont="1" applyFill="1" applyBorder="1" applyAlignment="1">
      <alignment horizontal="right"/>
    </xf>
    <xf numFmtId="4" fontId="3" fillId="8" borderId="7" xfId="0" applyNumberFormat="1" applyFont="1" applyFill="1" applyBorder="1" applyAlignment="1">
      <alignment horizontal="right"/>
    </xf>
    <xf numFmtId="4" fontId="0" fillId="8" borderId="5" xfId="0" applyNumberFormat="1" applyFill="1" applyBorder="1" applyAlignment="1">
      <alignment horizontal="right"/>
    </xf>
    <xf numFmtId="4" fontId="0" fillId="8" borderId="6" xfId="0" applyNumberFormat="1" applyFill="1" applyBorder="1" applyAlignment="1">
      <alignment horizontal="right"/>
    </xf>
    <xf numFmtId="4" fontId="3" fillId="8" borderId="49" xfId="0" applyNumberFormat="1" applyFont="1" applyFill="1" applyBorder="1" applyAlignment="1">
      <alignment horizontal="right"/>
    </xf>
    <xf numFmtId="4" fontId="3" fillId="8" borderId="18" xfId="0" applyNumberFormat="1" applyFont="1" applyFill="1" applyBorder="1" applyAlignment="1">
      <alignment horizontal="right"/>
    </xf>
    <xf numFmtId="4" fontId="0" fillId="8" borderId="19" xfId="0" applyNumberFormat="1" applyFill="1" applyBorder="1" applyAlignment="1">
      <alignment horizontal="right"/>
    </xf>
    <xf numFmtId="4" fontId="0" fillId="8" borderId="20" xfId="0" applyNumberFormat="1" applyFill="1" applyBorder="1" applyAlignment="1">
      <alignment horizontal="right"/>
    </xf>
    <xf numFmtId="4" fontId="3" fillId="8" borderId="54" xfId="0" applyNumberFormat="1" applyFont="1" applyFill="1" applyBorder="1" applyAlignment="1">
      <alignment horizontal="right"/>
    </xf>
    <xf numFmtId="4" fontId="3" fillId="2" borderId="37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3" fillId="2" borderId="7" xfId="0" applyNumberFormat="1" applyFont="1" applyFill="1" applyBorder="1" applyAlignment="1">
      <alignment horizontal="right"/>
    </xf>
    <xf numFmtId="4" fontId="0" fillId="2" borderId="5" xfId="0" applyNumberFormat="1" applyFill="1" applyBorder="1" applyAlignment="1">
      <alignment horizontal="right"/>
    </xf>
    <xf numFmtId="4" fontId="0" fillId="2" borderId="6" xfId="0" applyNumberFormat="1" applyFill="1" applyBorder="1" applyAlignment="1">
      <alignment horizontal="right"/>
    </xf>
    <xf numFmtId="4" fontId="3" fillId="2" borderId="16" xfId="0" applyNumberFormat="1" applyFont="1" applyFill="1" applyBorder="1" applyAlignment="1">
      <alignment horizontal="right"/>
    </xf>
    <xf numFmtId="4" fontId="0" fillId="2" borderId="8" xfId="0" applyNumberFormat="1" applyFill="1" applyBorder="1" applyAlignment="1">
      <alignment horizontal="right"/>
    </xf>
    <xf numFmtId="4" fontId="0" fillId="2" borderId="9" xfId="0" applyNumberFormat="1" applyFill="1" applyBorder="1" applyAlignment="1">
      <alignment horizontal="right"/>
    </xf>
    <xf numFmtId="4" fontId="3" fillId="7" borderId="35" xfId="0" applyNumberFormat="1" applyFont="1" applyFill="1" applyBorder="1" applyAlignment="1">
      <alignment horizontal="right"/>
    </xf>
    <xf numFmtId="4" fontId="0" fillId="7" borderId="3" xfId="0" applyNumberFormat="1" applyFill="1" applyBorder="1" applyAlignment="1">
      <alignment horizontal="right"/>
    </xf>
    <xf numFmtId="4" fontId="0" fillId="7" borderId="4" xfId="0" applyNumberFormat="1" applyFill="1" applyBorder="1" applyAlignment="1">
      <alignment horizontal="right"/>
    </xf>
    <xf numFmtId="4" fontId="3" fillId="7" borderId="18" xfId="0" applyNumberFormat="1" applyFont="1" applyFill="1" applyBorder="1" applyAlignment="1">
      <alignment horizontal="right"/>
    </xf>
    <xf numFmtId="4" fontId="0" fillId="7" borderId="19" xfId="0" applyNumberFormat="1" applyFill="1" applyBorder="1" applyAlignment="1">
      <alignment horizontal="right"/>
    </xf>
    <xf numFmtId="4" fontId="0" fillId="7" borderId="20" xfId="0" applyNumberFormat="1" applyFill="1" applyBorder="1" applyAlignment="1">
      <alignment horizontal="right"/>
    </xf>
    <xf numFmtId="4" fontId="3" fillId="4" borderId="37" xfId="0" applyNumberFormat="1" applyFont="1" applyFill="1" applyBorder="1" applyAlignment="1">
      <alignment horizontal="right"/>
    </xf>
    <xf numFmtId="4" fontId="1" fillId="4" borderId="1" xfId="0" applyNumberFormat="1" applyFont="1" applyFill="1" applyBorder="1" applyAlignment="1">
      <alignment horizontal="right"/>
    </xf>
    <xf numFmtId="4" fontId="1" fillId="4" borderId="2" xfId="0" applyNumberFormat="1" applyFont="1" applyFill="1" applyBorder="1" applyAlignment="1">
      <alignment horizontal="right"/>
    </xf>
    <xf numFmtId="4" fontId="3" fillId="4" borderId="7" xfId="0" applyNumberFormat="1" applyFont="1" applyFill="1" applyBorder="1" applyAlignment="1">
      <alignment horizontal="right"/>
    </xf>
    <xf numFmtId="4" fontId="1" fillId="4" borderId="5" xfId="0" applyNumberFormat="1" applyFont="1" applyFill="1" applyBorder="1" applyAlignment="1">
      <alignment horizontal="right"/>
    </xf>
    <xf numFmtId="4" fontId="1" fillId="4" borderId="6" xfId="0" applyNumberFormat="1" applyFont="1" applyFill="1" applyBorder="1" applyAlignment="1">
      <alignment horizontal="right"/>
    </xf>
    <xf numFmtId="4" fontId="3" fillId="4" borderId="16" xfId="0" applyNumberFormat="1" applyFont="1" applyFill="1" applyBorder="1" applyAlignment="1">
      <alignment horizontal="right"/>
    </xf>
    <xf numFmtId="4" fontId="1" fillId="4" borderId="8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4" fontId="3" fillId="5" borderId="10" xfId="0" applyNumberFormat="1" applyFont="1" applyFill="1" applyBorder="1" applyAlignment="1">
      <alignment horizontal="right"/>
    </xf>
    <xf numFmtId="4" fontId="9" fillId="4" borderId="51" xfId="0" applyNumberFormat="1" applyFont="1" applyFill="1" applyBorder="1" applyAlignment="1">
      <alignment horizontal="right"/>
    </xf>
    <xf numFmtId="4" fontId="3" fillId="5" borderId="11" xfId="0" applyNumberFormat="1" applyFont="1" applyFill="1" applyBorder="1" applyAlignment="1">
      <alignment horizontal="right"/>
    </xf>
    <xf numFmtId="4" fontId="9" fillId="4" borderId="49" xfId="0" applyNumberFormat="1" applyFont="1" applyFill="1" applyBorder="1" applyAlignment="1">
      <alignment horizontal="right"/>
    </xf>
    <xf numFmtId="4" fontId="3" fillId="5" borderId="25" xfId="0" applyNumberFormat="1" applyFont="1" applyFill="1" applyBorder="1" applyAlignment="1">
      <alignment horizontal="right"/>
    </xf>
    <xf numFmtId="4" fontId="9" fillId="4" borderId="50" xfId="0" applyNumberFormat="1" applyFont="1" applyFill="1" applyBorder="1" applyAlignment="1">
      <alignment horizontal="right"/>
    </xf>
    <xf numFmtId="4" fontId="3" fillId="5" borderId="26" xfId="0" applyNumberFormat="1" applyFont="1" applyFill="1" applyBorder="1" applyAlignment="1">
      <alignment horizontal="right"/>
    </xf>
    <xf numFmtId="4" fontId="3" fillId="5" borderId="12" xfId="0" applyNumberFormat="1" applyFont="1" applyFill="1" applyBorder="1" applyAlignment="1">
      <alignment horizontal="right"/>
    </xf>
    <xf numFmtId="2" fontId="3" fillId="5" borderId="10" xfId="0" applyNumberFormat="1" applyFont="1" applyFill="1" applyBorder="1" applyAlignment="1">
      <alignment horizontal="right"/>
    </xf>
    <xf numFmtId="2" fontId="9" fillId="4" borderId="51" xfId="0" applyNumberFormat="1" applyFont="1" applyFill="1" applyBorder="1" applyAlignment="1">
      <alignment horizontal="right"/>
    </xf>
    <xf numFmtId="2" fontId="1" fillId="4" borderId="2" xfId="0" applyNumberFormat="1" applyFont="1" applyFill="1" applyBorder="1" applyAlignment="1">
      <alignment horizontal="right"/>
    </xf>
    <xf numFmtId="2" fontId="3" fillId="5" borderId="26" xfId="0" applyNumberFormat="1" applyFont="1" applyFill="1" applyBorder="1" applyAlignment="1">
      <alignment horizontal="right"/>
    </xf>
    <xf numFmtId="2" fontId="9" fillId="4" borderId="49" xfId="0" applyNumberFormat="1" applyFont="1" applyFill="1" applyBorder="1" applyAlignment="1">
      <alignment horizontal="right"/>
    </xf>
    <xf numFmtId="2" fontId="1" fillId="4" borderId="6" xfId="0" applyNumberFormat="1" applyFont="1" applyFill="1" applyBorder="1" applyAlignment="1">
      <alignment horizontal="right"/>
    </xf>
    <xf numFmtId="2" fontId="3" fillId="5" borderId="38" xfId="0" applyNumberFormat="1" applyFont="1" applyFill="1" applyBorder="1" applyAlignment="1">
      <alignment horizontal="right"/>
    </xf>
    <xf numFmtId="2" fontId="9" fillId="4" borderId="1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2" fontId="9" fillId="4" borderId="8" xfId="0" applyNumberFormat="1" applyFont="1" applyFill="1" applyBorder="1" applyAlignment="1">
      <alignment horizontal="right"/>
    </xf>
    <xf numFmtId="2" fontId="1" fillId="4" borderId="9" xfId="0" applyNumberFormat="1" applyFont="1" applyFill="1" applyBorder="1" applyAlignment="1">
      <alignment horizontal="right"/>
    </xf>
    <xf numFmtId="2" fontId="3" fillId="5" borderId="39" xfId="0" applyNumberFormat="1" applyFont="1" applyFill="1" applyBorder="1" applyAlignment="1">
      <alignment horizontal="right"/>
    </xf>
    <xf numFmtId="2" fontId="9" fillId="4" borderId="47" xfId="0" applyNumberFormat="1" applyFont="1" applyFill="1" applyBorder="1" applyAlignment="1">
      <alignment horizontal="right"/>
    </xf>
    <xf numFmtId="2" fontId="1" fillId="4" borderId="48" xfId="0" applyNumberFormat="1" applyFont="1" applyFill="1" applyBorder="1" applyAlignment="1">
      <alignment horizontal="right"/>
    </xf>
    <xf numFmtId="2" fontId="3" fillId="5" borderId="37" xfId="0" applyNumberFormat="1" applyFont="1" applyFill="1" applyBorder="1" applyAlignment="1">
      <alignment horizontal="right"/>
    </xf>
    <xf numFmtId="2" fontId="9" fillId="4" borderId="29" xfId="0" applyNumberFormat="1" applyFont="1" applyFill="1" applyBorder="1" applyAlignment="1">
      <alignment horizontal="right"/>
    </xf>
    <xf numFmtId="2" fontId="9" fillId="4" borderId="27" xfId="0" applyNumberFormat="1" applyFont="1" applyFill="1" applyBorder="1" applyAlignment="1">
      <alignment horizontal="right"/>
    </xf>
    <xf numFmtId="2" fontId="1" fillId="4" borderId="28" xfId="0" applyNumberFormat="1" applyFont="1" applyFill="1" applyBorder="1" applyAlignment="1">
      <alignment horizontal="right"/>
    </xf>
    <xf numFmtId="2" fontId="12" fillId="5" borderId="3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4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4" borderId="4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45" xfId="0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5" borderId="0" xfId="0" applyFont="1" applyFill="1" applyAlignment="1">
      <alignment horizontal="left" wrapText="1"/>
    </xf>
    <xf numFmtId="0" fontId="3" fillId="0" borderId="0" xfId="0" applyFont="1" applyAlignment="1">
      <alignment horizontal="center" wrapText="1"/>
    </xf>
  </cellXfs>
  <cellStyles count="3">
    <cellStyle name="Normal" xfId="0" builtinId="0"/>
    <cellStyle name="Normal 2" xfId="2" xr:uid="{F7973F35-507F-4E0B-9F35-44956C11D4DB}"/>
    <cellStyle name="Normal 3" xfId="1" xr:uid="{7E7BDB44-C748-43B8-A762-33209E3CED0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B1139-D28A-4EC8-BDFF-3BB8A2CF834A}">
  <dimension ref="A3:J26"/>
  <sheetViews>
    <sheetView tabSelected="1" zoomScaleNormal="100" workbookViewId="0">
      <selection activeCell="A6" sqref="A6:A7"/>
    </sheetView>
  </sheetViews>
  <sheetFormatPr defaultRowHeight="13.2" x14ac:dyDescent="0.25"/>
  <cols>
    <col min="1" max="1" width="18.5546875" customWidth="1"/>
    <col min="2" max="2" width="39.6640625" customWidth="1"/>
    <col min="3" max="3" width="24.6640625" customWidth="1"/>
    <col min="4" max="4" width="12.109375" customWidth="1"/>
    <col min="6" max="6" width="16.33203125" customWidth="1"/>
    <col min="9" max="9" width="12.6640625" customWidth="1"/>
  </cols>
  <sheetData>
    <row r="3" spans="1:9" ht="39.6" customHeight="1" x14ac:dyDescent="0.25">
      <c r="C3" s="164" t="s">
        <v>37</v>
      </c>
      <c r="D3" s="164"/>
      <c r="F3" s="41"/>
      <c r="G3" s="41"/>
      <c r="H3" s="41"/>
      <c r="I3" s="41"/>
    </row>
    <row r="4" spans="1:9" ht="15" thickBot="1" x14ac:dyDescent="0.35">
      <c r="A4" s="1" t="s">
        <v>42</v>
      </c>
      <c r="C4" s="4"/>
      <c r="D4" t="s">
        <v>47</v>
      </c>
    </row>
    <row r="5" spans="1:9" ht="13.5" customHeight="1" thickBot="1" x14ac:dyDescent="0.3">
      <c r="A5" s="38"/>
      <c r="B5" s="39" t="s">
        <v>32</v>
      </c>
      <c r="C5" s="39"/>
      <c r="D5" s="165" t="s">
        <v>40</v>
      </c>
      <c r="E5" s="166"/>
      <c r="F5" s="166"/>
      <c r="G5" s="167" t="s">
        <v>41</v>
      </c>
      <c r="H5" s="168"/>
      <c r="I5" s="169"/>
    </row>
    <row r="6" spans="1:9" ht="31.5" customHeight="1" x14ac:dyDescent="0.3">
      <c r="A6" s="176" t="s">
        <v>0</v>
      </c>
      <c r="B6" s="176" t="s">
        <v>1</v>
      </c>
      <c r="C6" s="178" t="s">
        <v>2</v>
      </c>
      <c r="D6" s="170" t="s">
        <v>26</v>
      </c>
      <c r="E6" s="171"/>
      <c r="F6" s="172"/>
      <c r="G6" s="173" t="s">
        <v>27</v>
      </c>
      <c r="H6" s="174"/>
      <c r="I6" s="175"/>
    </row>
    <row r="7" spans="1:9" ht="13.8" thickBot="1" x14ac:dyDescent="0.3">
      <c r="A7" s="177"/>
      <c r="B7" s="177"/>
      <c r="C7" s="179"/>
      <c r="D7" s="62" t="s">
        <v>3</v>
      </c>
      <c r="E7" s="63" t="s">
        <v>10</v>
      </c>
      <c r="F7" s="64" t="s">
        <v>4</v>
      </c>
      <c r="G7" s="62" t="s">
        <v>3</v>
      </c>
      <c r="H7" s="63" t="s">
        <v>10</v>
      </c>
      <c r="I7" s="64" t="s">
        <v>4</v>
      </c>
    </row>
    <row r="8" spans="1:9" x14ac:dyDescent="0.25">
      <c r="A8" s="65" t="s">
        <v>9</v>
      </c>
      <c r="B8" s="76" t="s">
        <v>6</v>
      </c>
      <c r="C8" s="76" t="s">
        <v>11</v>
      </c>
      <c r="D8" s="89">
        <v>201</v>
      </c>
      <c r="E8" s="90">
        <f t="shared" ref="E8:E18" si="0">D8*0.21</f>
        <v>42.21</v>
      </c>
      <c r="F8" s="91">
        <f>D8+E8</f>
        <v>243.21</v>
      </c>
      <c r="G8" s="92">
        <v>229</v>
      </c>
      <c r="H8" s="90">
        <f>G8*0.21</f>
        <v>48.089999999999996</v>
      </c>
      <c r="I8" s="91">
        <f t="shared" ref="I8:I23" si="1">G8+H8</f>
        <v>277.08999999999997</v>
      </c>
    </row>
    <row r="9" spans="1:9" x14ac:dyDescent="0.25">
      <c r="A9" s="66"/>
      <c r="B9" s="77" t="s">
        <v>6</v>
      </c>
      <c r="C9" s="77" t="s">
        <v>12</v>
      </c>
      <c r="D9" s="93">
        <v>214</v>
      </c>
      <c r="E9" s="94">
        <f t="shared" si="0"/>
        <v>44.94</v>
      </c>
      <c r="F9" s="95">
        <f t="shared" ref="F9:F23" si="2">D9+E9</f>
        <v>258.94</v>
      </c>
      <c r="G9" s="96">
        <v>244</v>
      </c>
      <c r="H9" s="94">
        <f t="shared" ref="H9:H23" si="3">G9*0.21</f>
        <v>51.239999999999995</v>
      </c>
      <c r="I9" s="95">
        <f t="shared" si="1"/>
        <v>295.24</v>
      </c>
    </row>
    <row r="10" spans="1:9" ht="13.8" thickBot="1" x14ac:dyDescent="0.3">
      <c r="A10" s="67"/>
      <c r="B10" s="78" t="s">
        <v>16</v>
      </c>
      <c r="C10" s="86" t="s">
        <v>29</v>
      </c>
      <c r="D10" s="97">
        <v>214</v>
      </c>
      <c r="E10" s="98">
        <f t="shared" si="0"/>
        <v>44.94</v>
      </c>
      <c r="F10" s="99">
        <f t="shared" si="2"/>
        <v>258.94</v>
      </c>
      <c r="G10" s="100">
        <v>244</v>
      </c>
      <c r="H10" s="98">
        <f t="shared" si="3"/>
        <v>51.239999999999995</v>
      </c>
      <c r="I10" s="99">
        <f t="shared" si="1"/>
        <v>295.24</v>
      </c>
    </row>
    <row r="11" spans="1:9" x14ac:dyDescent="0.25">
      <c r="A11" s="68" t="s">
        <v>7</v>
      </c>
      <c r="B11" s="79" t="s">
        <v>62</v>
      </c>
      <c r="C11" s="79" t="s">
        <v>57</v>
      </c>
      <c r="D11" s="101">
        <v>244</v>
      </c>
      <c r="E11" s="102">
        <f t="shared" si="0"/>
        <v>51.239999999999995</v>
      </c>
      <c r="F11" s="103">
        <f t="shared" si="2"/>
        <v>295.24</v>
      </c>
      <c r="G11" s="104">
        <v>281</v>
      </c>
      <c r="H11" s="102">
        <f t="shared" si="3"/>
        <v>59.01</v>
      </c>
      <c r="I11" s="103">
        <f t="shared" si="1"/>
        <v>340.01</v>
      </c>
    </row>
    <row r="12" spans="1:9" x14ac:dyDescent="0.25">
      <c r="A12" s="69"/>
      <c r="B12" s="80" t="s">
        <v>61</v>
      </c>
      <c r="C12" s="80" t="s">
        <v>57</v>
      </c>
      <c r="D12" s="105">
        <v>250</v>
      </c>
      <c r="E12" s="106">
        <f t="shared" si="0"/>
        <v>52.5</v>
      </c>
      <c r="F12" s="107">
        <f t="shared" si="2"/>
        <v>302.5</v>
      </c>
      <c r="G12" s="108">
        <v>297</v>
      </c>
      <c r="H12" s="106">
        <f t="shared" si="3"/>
        <v>62.37</v>
      </c>
      <c r="I12" s="107">
        <f t="shared" si="1"/>
        <v>359.37</v>
      </c>
    </row>
    <row r="13" spans="1:9" x14ac:dyDescent="0.25">
      <c r="A13" s="69"/>
      <c r="B13" s="81" t="s">
        <v>13</v>
      </c>
      <c r="C13" s="81" t="s">
        <v>33</v>
      </c>
      <c r="D13" s="105">
        <v>250</v>
      </c>
      <c r="E13" s="106">
        <f t="shared" si="0"/>
        <v>52.5</v>
      </c>
      <c r="F13" s="107">
        <f t="shared" si="2"/>
        <v>302.5</v>
      </c>
      <c r="G13" s="108">
        <v>297</v>
      </c>
      <c r="H13" s="106">
        <f t="shared" si="3"/>
        <v>62.37</v>
      </c>
      <c r="I13" s="107">
        <f t="shared" si="1"/>
        <v>359.37</v>
      </c>
    </row>
    <row r="14" spans="1:9" ht="13.8" thickBot="1" x14ac:dyDescent="0.3">
      <c r="A14" s="70"/>
      <c r="B14" s="82" t="s">
        <v>6</v>
      </c>
      <c r="C14" s="82" t="s">
        <v>22</v>
      </c>
      <c r="D14" s="109">
        <v>214</v>
      </c>
      <c r="E14" s="110">
        <f t="shared" si="0"/>
        <v>44.94</v>
      </c>
      <c r="F14" s="111">
        <f t="shared" si="2"/>
        <v>258.94</v>
      </c>
      <c r="G14" s="112">
        <v>244</v>
      </c>
      <c r="H14" s="110">
        <f t="shared" si="3"/>
        <v>51.239999999999995</v>
      </c>
      <c r="I14" s="111">
        <f t="shared" si="1"/>
        <v>295.24</v>
      </c>
    </row>
    <row r="15" spans="1:9" x14ac:dyDescent="0.25">
      <c r="A15" s="71" t="s">
        <v>34</v>
      </c>
      <c r="B15" s="37" t="s">
        <v>13</v>
      </c>
      <c r="C15" s="37" t="s">
        <v>60</v>
      </c>
      <c r="D15" s="113">
        <v>392</v>
      </c>
      <c r="E15" s="114">
        <f t="shared" si="0"/>
        <v>82.32</v>
      </c>
      <c r="F15" s="115">
        <f t="shared" si="2"/>
        <v>474.32</v>
      </c>
      <c r="G15" s="113">
        <v>392</v>
      </c>
      <c r="H15" s="114">
        <f t="shared" si="3"/>
        <v>82.32</v>
      </c>
      <c r="I15" s="115">
        <f t="shared" si="1"/>
        <v>474.32</v>
      </c>
    </row>
    <row r="16" spans="1:9" x14ac:dyDescent="0.25">
      <c r="A16" s="36"/>
      <c r="B16" s="5" t="s">
        <v>38</v>
      </c>
      <c r="C16" s="5" t="s">
        <v>46</v>
      </c>
      <c r="D16" s="116">
        <v>392</v>
      </c>
      <c r="E16" s="117">
        <f t="shared" si="0"/>
        <v>82.32</v>
      </c>
      <c r="F16" s="118">
        <f t="shared" si="2"/>
        <v>474.32</v>
      </c>
      <c r="G16" s="116">
        <v>392</v>
      </c>
      <c r="H16" s="117">
        <f t="shared" si="3"/>
        <v>82.32</v>
      </c>
      <c r="I16" s="118">
        <f t="shared" si="1"/>
        <v>474.32</v>
      </c>
    </row>
    <row r="17" spans="1:10" x14ac:dyDescent="0.25">
      <c r="A17" s="36"/>
      <c r="B17" s="5" t="s">
        <v>35</v>
      </c>
      <c r="C17" s="5" t="s">
        <v>46</v>
      </c>
      <c r="D17" s="116">
        <v>382</v>
      </c>
      <c r="E17" s="117">
        <f t="shared" si="0"/>
        <v>80.22</v>
      </c>
      <c r="F17" s="118">
        <f t="shared" si="2"/>
        <v>462.22</v>
      </c>
      <c r="G17" s="116">
        <v>382</v>
      </c>
      <c r="H17" s="117">
        <f t="shared" si="3"/>
        <v>80.22</v>
      </c>
      <c r="I17" s="118">
        <f t="shared" si="1"/>
        <v>462.22</v>
      </c>
    </row>
    <row r="18" spans="1:10" ht="13.8" thickBot="1" x14ac:dyDescent="0.3">
      <c r="A18" s="72"/>
      <c r="B18" s="83" t="s">
        <v>39</v>
      </c>
      <c r="C18" s="87" t="s">
        <v>45</v>
      </c>
      <c r="D18" s="119">
        <v>1303</v>
      </c>
      <c r="E18" s="120">
        <f t="shared" si="0"/>
        <v>273.63</v>
      </c>
      <c r="F18" s="121">
        <f t="shared" si="2"/>
        <v>1576.63</v>
      </c>
      <c r="G18" s="119">
        <v>1303</v>
      </c>
      <c r="H18" s="120">
        <f t="shared" si="3"/>
        <v>273.63</v>
      </c>
      <c r="I18" s="121">
        <f t="shared" si="1"/>
        <v>1576.63</v>
      </c>
    </row>
    <row r="19" spans="1:10" x14ac:dyDescent="0.25">
      <c r="A19" s="73" t="s">
        <v>8</v>
      </c>
      <c r="B19" s="84" t="s">
        <v>13</v>
      </c>
      <c r="C19" s="84" t="s">
        <v>48</v>
      </c>
      <c r="D19" s="122">
        <v>392</v>
      </c>
      <c r="E19" s="123">
        <f t="shared" ref="E19:E23" si="4">D19*0.21</f>
        <v>82.32</v>
      </c>
      <c r="F19" s="124">
        <f t="shared" si="2"/>
        <v>474.32</v>
      </c>
      <c r="G19" s="122">
        <v>392</v>
      </c>
      <c r="H19" s="123">
        <f t="shared" si="3"/>
        <v>82.32</v>
      </c>
      <c r="I19" s="124">
        <f t="shared" si="1"/>
        <v>474.32</v>
      </c>
    </row>
    <row r="20" spans="1:10" ht="13.8" thickBot="1" x14ac:dyDescent="0.3">
      <c r="A20" s="74" t="s">
        <v>64</v>
      </c>
      <c r="B20" s="85" t="s">
        <v>6</v>
      </c>
      <c r="C20" s="85" t="s">
        <v>65</v>
      </c>
      <c r="D20" s="125">
        <v>244</v>
      </c>
      <c r="E20" s="126">
        <f t="shared" si="4"/>
        <v>51.239999999999995</v>
      </c>
      <c r="F20" s="127">
        <f t="shared" si="2"/>
        <v>295.24</v>
      </c>
      <c r="G20" s="125">
        <v>244</v>
      </c>
      <c r="H20" s="126">
        <f t="shared" si="3"/>
        <v>51.239999999999995</v>
      </c>
      <c r="I20" s="127">
        <f t="shared" si="1"/>
        <v>295.24</v>
      </c>
      <c r="J20" s="61"/>
    </row>
    <row r="21" spans="1:10" x14ac:dyDescent="0.25">
      <c r="A21" s="75" t="s">
        <v>49</v>
      </c>
      <c r="B21" s="88" t="s">
        <v>66</v>
      </c>
      <c r="C21" s="88" t="s">
        <v>67</v>
      </c>
      <c r="D21" s="128">
        <v>571</v>
      </c>
      <c r="E21" s="129">
        <f t="shared" ref="E21" si="5">D21*0.21</f>
        <v>119.91</v>
      </c>
      <c r="F21" s="130">
        <f t="shared" ref="F21" si="6">D21+E21</f>
        <v>690.91</v>
      </c>
      <c r="G21" s="128">
        <v>571</v>
      </c>
      <c r="H21" s="129">
        <f t="shared" si="3"/>
        <v>119.91</v>
      </c>
      <c r="I21" s="130">
        <f t="shared" si="1"/>
        <v>690.91</v>
      </c>
      <c r="J21" s="61"/>
    </row>
    <row r="22" spans="1:10" x14ac:dyDescent="0.25">
      <c r="A22" s="75" t="s">
        <v>49</v>
      </c>
      <c r="B22" s="44" t="s">
        <v>36</v>
      </c>
      <c r="C22" s="44" t="s">
        <v>68</v>
      </c>
      <c r="D22" s="131">
        <v>711</v>
      </c>
      <c r="E22" s="132">
        <f t="shared" si="4"/>
        <v>149.31</v>
      </c>
      <c r="F22" s="133">
        <f t="shared" si="2"/>
        <v>860.31</v>
      </c>
      <c r="G22" s="131">
        <v>711</v>
      </c>
      <c r="H22" s="132">
        <f t="shared" si="3"/>
        <v>149.31</v>
      </c>
      <c r="I22" s="133">
        <f t="shared" si="1"/>
        <v>860.31</v>
      </c>
    </row>
    <row r="23" spans="1:10" ht="13.8" thickBot="1" x14ac:dyDescent="0.3">
      <c r="A23" s="40" t="s">
        <v>50</v>
      </c>
      <c r="B23" s="11" t="s">
        <v>5</v>
      </c>
      <c r="C23" s="11" t="s">
        <v>51</v>
      </c>
      <c r="D23" s="134">
        <v>711</v>
      </c>
      <c r="E23" s="135">
        <f t="shared" si="4"/>
        <v>149.31</v>
      </c>
      <c r="F23" s="136">
        <f t="shared" si="2"/>
        <v>860.31</v>
      </c>
      <c r="G23" s="134">
        <v>711</v>
      </c>
      <c r="H23" s="135">
        <f t="shared" si="3"/>
        <v>149.31</v>
      </c>
      <c r="I23" s="136">
        <f t="shared" si="1"/>
        <v>860.31</v>
      </c>
    </row>
    <row r="25" spans="1:10" x14ac:dyDescent="0.25">
      <c r="B25" s="2"/>
      <c r="C25" s="2"/>
    </row>
    <row r="26" spans="1:10" x14ac:dyDescent="0.25">
      <c r="C26" s="24"/>
    </row>
  </sheetData>
  <mergeCells count="8">
    <mergeCell ref="A6:A7"/>
    <mergeCell ref="B6:B7"/>
    <mergeCell ref="C6:C7"/>
    <mergeCell ref="C3:D3"/>
    <mergeCell ref="D5:F5"/>
    <mergeCell ref="G5:I5"/>
    <mergeCell ref="D6:F6"/>
    <mergeCell ref="G6:I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3C24-5B3D-406E-9C99-AEB176D72325}">
  <dimension ref="A1:J66"/>
  <sheetViews>
    <sheetView topLeftCell="A9" workbookViewId="0">
      <selection activeCell="D21" sqref="D21"/>
    </sheetView>
  </sheetViews>
  <sheetFormatPr defaultRowHeight="13.2" x14ac:dyDescent="0.25"/>
  <cols>
    <col min="1" max="1" width="13.109375" customWidth="1"/>
    <col min="2" max="2" width="32.44140625" customWidth="1"/>
    <col min="3" max="3" width="28.6640625" customWidth="1"/>
    <col min="6" max="6" width="22.88671875" customWidth="1"/>
  </cols>
  <sheetData>
    <row r="1" spans="1:8" ht="28.95" customHeight="1" x14ac:dyDescent="0.25">
      <c r="C1" s="180" t="s">
        <v>37</v>
      </c>
      <c r="D1" s="180"/>
    </row>
    <row r="2" spans="1:8" x14ac:dyDescent="0.25">
      <c r="C2" s="32"/>
      <c r="D2" s="33"/>
      <c r="E2" s="194"/>
      <c r="F2" s="194"/>
    </row>
    <row r="3" spans="1:8" ht="14.4" x14ac:dyDescent="0.3">
      <c r="A3" s="1" t="s">
        <v>43</v>
      </c>
      <c r="C3" s="4"/>
      <c r="E3" s="28"/>
      <c r="F3" s="28"/>
    </row>
    <row r="4" spans="1:8" x14ac:dyDescent="0.25">
      <c r="B4" s="31" t="s">
        <v>32</v>
      </c>
      <c r="C4" s="4"/>
      <c r="D4" s="4" t="s">
        <v>44</v>
      </c>
      <c r="E4" s="4"/>
      <c r="F4" s="4"/>
    </row>
    <row r="6" spans="1:8" ht="14.4" x14ac:dyDescent="0.3">
      <c r="A6" s="12" t="s">
        <v>52</v>
      </c>
      <c r="B6" s="13"/>
      <c r="C6" s="13"/>
      <c r="D6" s="13"/>
      <c r="E6" s="13"/>
      <c r="F6" s="13"/>
    </row>
    <row r="7" spans="1:8" ht="15" thickBot="1" x14ac:dyDescent="0.35">
      <c r="A7" s="12"/>
      <c r="B7" s="12"/>
      <c r="C7" s="13"/>
      <c r="D7" s="13"/>
      <c r="E7" s="13"/>
      <c r="F7" s="13"/>
    </row>
    <row r="8" spans="1:8" x14ac:dyDescent="0.25">
      <c r="A8" s="181" t="s">
        <v>0</v>
      </c>
      <c r="B8" s="183" t="s">
        <v>1</v>
      </c>
      <c r="C8" s="185" t="s">
        <v>2</v>
      </c>
      <c r="D8" s="187" t="s">
        <v>30</v>
      </c>
      <c r="E8" s="188"/>
      <c r="F8" s="189"/>
      <c r="H8" s="42"/>
    </row>
    <row r="9" spans="1:8" ht="13.8" thickBot="1" x14ac:dyDescent="0.3">
      <c r="A9" s="182"/>
      <c r="B9" s="184"/>
      <c r="C9" s="186"/>
      <c r="D9" s="7" t="s">
        <v>3</v>
      </c>
      <c r="E9" s="34" t="s">
        <v>17</v>
      </c>
      <c r="F9" s="35" t="s">
        <v>4</v>
      </c>
    </row>
    <row r="10" spans="1:8" x14ac:dyDescent="0.25">
      <c r="A10" s="49" t="s">
        <v>9</v>
      </c>
      <c r="B10" s="18" t="s">
        <v>6</v>
      </c>
      <c r="C10" s="43" t="s">
        <v>11</v>
      </c>
      <c r="D10" s="137">
        <f>201+118</f>
        <v>319</v>
      </c>
      <c r="E10" s="138">
        <f t="shared" ref="E10:E15" si="0">D10*0.21</f>
        <v>66.989999999999995</v>
      </c>
      <c r="F10" s="130">
        <f t="shared" ref="F10:F15" si="1">D10+E10</f>
        <v>385.99</v>
      </c>
    </row>
    <row r="11" spans="1:8" x14ac:dyDescent="0.25">
      <c r="A11" s="6"/>
      <c r="B11" s="19" t="s">
        <v>6</v>
      </c>
      <c r="C11" s="44" t="s">
        <v>12</v>
      </c>
      <c r="D11" s="139">
        <f>214+116</f>
        <v>330</v>
      </c>
      <c r="E11" s="140">
        <f t="shared" si="0"/>
        <v>69.3</v>
      </c>
      <c r="F11" s="133">
        <f t="shared" si="1"/>
        <v>399.3</v>
      </c>
    </row>
    <row r="12" spans="1:8" ht="13.8" thickBot="1" x14ac:dyDescent="0.3">
      <c r="A12" s="11"/>
      <c r="B12" s="20" t="s">
        <v>18</v>
      </c>
      <c r="C12" s="23" t="s">
        <v>21</v>
      </c>
      <c r="D12" s="141">
        <f>214+116</f>
        <v>330</v>
      </c>
      <c r="E12" s="142">
        <f t="shared" si="0"/>
        <v>69.3</v>
      </c>
      <c r="F12" s="136">
        <f t="shared" si="1"/>
        <v>399.3</v>
      </c>
    </row>
    <row r="13" spans="1:8" x14ac:dyDescent="0.25">
      <c r="A13" s="50" t="s">
        <v>7</v>
      </c>
      <c r="B13" s="21" t="s">
        <v>19</v>
      </c>
      <c r="C13" s="6" t="s">
        <v>14</v>
      </c>
      <c r="D13" s="137">
        <f>244+123</f>
        <v>367</v>
      </c>
      <c r="E13" s="138">
        <f t="shared" si="0"/>
        <v>77.069999999999993</v>
      </c>
      <c r="F13" s="130">
        <f t="shared" si="1"/>
        <v>444.07</v>
      </c>
    </row>
    <row r="14" spans="1:8" x14ac:dyDescent="0.25">
      <c r="A14" s="6"/>
      <c r="B14" s="21" t="s">
        <v>20</v>
      </c>
      <c r="C14" s="6" t="s">
        <v>69</v>
      </c>
      <c r="D14" s="143">
        <f>250+152</f>
        <v>402</v>
      </c>
      <c r="E14" s="140">
        <f t="shared" si="0"/>
        <v>84.42</v>
      </c>
      <c r="F14" s="133">
        <f t="shared" si="1"/>
        <v>486.42</v>
      </c>
    </row>
    <row r="15" spans="1:8" ht="13.8" thickBot="1" x14ac:dyDescent="0.3">
      <c r="A15" s="11"/>
      <c r="B15" s="22" t="s">
        <v>6</v>
      </c>
      <c r="C15" s="11" t="s">
        <v>15</v>
      </c>
      <c r="D15" s="144">
        <f>214+116</f>
        <v>330</v>
      </c>
      <c r="E15" s="142">
        <f t="shared" si="0"/>
        <v>69.3</v>
      </c>
      <c r="F15" s="136">
        <f t="shared" si="1"/>
        <v>399.3</v>
      </c>
    </row>
    <row r="16" spans="1:8" x14ac:dyDescent="0.25">
      <c r="B16" s="2"/>
      <c r="C16" s="2"/>
      <c r="D16" s="3"/>
      <c r="E16" s="3"/>
      <c r="F16" s="3"/>
    </row>
    <row r="17" spans="1:6" ht="14.4" x14ac:dyDescent="0.3">
      <c r="A17" s="12" t="s">
        <v>52</v>
      </c>
      <c r="B17" s="13"/>
      <c r="C17" s="13"/>
      <c r="D17" s="13"/>
      <c r="E17" s="13"/>
      <c r="F17" s="13"/>
    </row>
    <row r="18" spans="1:6" ht="13.8" thickBot="1" x14ac:dyDescent="0.3">
      <c r="A18" s="25" t="s">
        <v>31</v>
      </c>
      <c r="B18" s="26"/>
      <c r="C18" s="26"/>
      <c r="D18" s="27"/>
      <c r="E18" s="27"/>
      <c r="F18" s="27"/>
    </row>
    <row r="19" spans="1:6" x14ac:dyDescent="0.25">
      <c r="A19" s="181" t="s">
        <v>0</v>
      </c>
      <c r="B19" s="183" t="s">
        <v>1</v>
      </c>
      <c r="C19" s="185" t="s">
        <v>2</v>
      </c>
      <c r="D19" s="187" t="s">
        <v>30</v>
      </c>
      <c r="E19" s="188"/>
      <c r="F19" s="189"/>
    </row>
    <row r="20" spans="1:6" ht="13.8" thickBot="1" x14ac:dyDescent="0.3">
      <c r="A20" s="182"/>
      <c r="B20" s="184"/>
      <c r="C20" s="186"/>
      <c r="D20" s="7" t="s">
        <v>3</v>
      </c>
      <c r="E20" s="34" t="s">
        <v>17</v>
      </c>
      <c r="F20" s="35" t="s">
        <v>4</v>
      </c>
    </row>
    <row r="21" spans="1:6" x14ac:dyDescent="0.25">
      <c r="A21" s="50" t="s">
        <v>7</v>
      </c>
      <c r="B21" s="21" t="s">
        <v>19</v>
      </c>
      <c r="C21" s="6" t="s">
        <v>14</v>
      </c>
      <c r="D21" s="145">
        <v>317</v>
      </c>
      <c r="E21" s="146">
        <f t="shared" ref="E21:E22" si="2">D21*0.21</f>
        <v>66.569999999999993</v>
      </c>
      <c r="F21" s="147">
        <f t="shared" ref="F21:F22" si="3">D21+E21</f>
        <v>383.57</v>
      </c>
    </row>
    <row r="22" spans="1:6" x14ac:dyDescent="0.25">
      <c r="A22" s="6"/>
      <c r="B22" s="21" t="s">
        <v>20</v>
      </c>
      <c r="C22" s="6" t="s">
        <v>69</v>
      </c>
      <c r="D22" s="148">
        <v>352</v>
      </c>
      <c r="E22" s="149">
        <f t="shared" si="2"/>
        <v>73.92</v>
      </c>
      <c r="F22" s="150">
        <f t="shared" si="3"/>
        <v>425.92</v>
      </c>
    </row>
    <row r="23" spans="1:6" x14ac:dyDescent="0.25">
      <c r="B23" s="2"/>
      <c r="C23" s="2"/>
      <c r="D23" s="3"/>
      <c r="E23" s="3"/>
      <c r="F23" s="3"/>
    </row>
    <row r="24" spans="1:6" ht="14.4" x14ac:dyDescent="0.3">
      <c r="A24" s="12" t="s">
        <v>53</v>
      </c>
      <c r="B24" s="13"/>
      <c r="C24" s="13"/>
      <c r="D24" s="13"/>
      <c r="E24" s="13"/>
      <c r="F24" s="13"/>
    </row>
    <row r="25" spans="1:6" ht="13.8" thickBot="1" x14ac:dyDescent="0.3">
      <c r="A25" s="13"/>
      <c r="B25" s="14"/>
      <c r="C25" s="14"/>
      <c r="D25" s="15"/>
      <c r="E25" s="15"/>
      <c r="F25" s="15"/>
    </row>
    <row r="26" spans="1:6" x14ac:dyDescent="0.25">
      <c r="A26" s="183" t="s">
        <v>0</v>
      </c>
      <c r="B26" s="181" t="s">
        <v>1</v>
      </c>
      <c r="C26" s="190" t="s">
        <v>2</v>
      </c>
      <c r="D26" s="187" t="s">
        <v>30</v>
      </c>
      <c r="E26" s="188"/>
      <c r="F26" s="189"/>
    </row>
    <row r="27" spans="1:6" ht="13.8" thickBot="1" x14ac:dyDescent="0.3">
      <c r="A27" s="184"/>
      <c r="B27" s="182"/>
      <c r="C27" s="191"/>
      <c r="D27" s="7" t="s">
        <v>3</v>
      </c>
      <c r="E27" s="8" t="s">
        <v>17</v>
      </c>
      <c r="F27" s="9" t="s">
        <v>4</v>
      </c>
    </row>
    <row r="28" spans="1:6" x14ac:dyDescent="0.25">
      <c r="A28" s="51" t="s">
        <v>9</v>
      </c>
      <c r="B28" s="10" t="s">
        <v>6</v>
      </c>
      <c r="C28" s="45" t="s">
        <v>54</v>
      </c>
      <c r="D28" s="151">
        <f>201+108</f>
        <v>309</v>
      </c>
      <c r="E28" s="152">
        <f>D28*0.21</f>
        <v>64.89</v>
      </c>
      <c r="F28" s="147">
        <f>D28+E28</f>
        <v>373.89</v>
      </c>
    </row>
    <row r="29" spans="1:6" ht="13.8" thickBot="1" x14ac:dyDescent="0.3">
      <c r="A29" s="40"/>
      <c r="B29" s="11" t="s">
        <v>18</v>
      </c>
      <c r="C29" s="54" t="s">
        <v>70</v>
      </c>
      <c r="D29" s="153">
        <f>214+121</f>
        <v>335</v>
      </c>
      <c r="E29" s="154">
        <f>D29*0.21</f>
        <v>70.349999999999994</v>
      </c>
      <c r="F29" s="155">
        <f>D29+E29</f>
        <v>405.35</v>
      </c>
    </row>
    <row r="30" spans="1:6" ht="13.8" thickBot="1" x14ac:dyDescent="0.3">
      <c r="A30" s="52" t="s">
        <v>23</v>
      </c>
      <c r="B30" s="23" t="s">
        <v>6</v>
      </c>
      <c r="C30" s="53" t="s">
        <v>15</v>
      </c>
      <c r="D30" s="156">
        <f>214+121</f>
        <v>335</v>
      </c>
      <c r="E30" s="157">
        <f>D30*0.21</f>
        <v>70.349999999999994</v>
      </c>
      <c r="F30" s="158">
        <f>D30+E30</f>
        <v>405.35</v>
      </c>
    </row>
    <row r="32" spans="1:6" ht="14.4" x14ac:dyDescent="0.3">
      <c r="A32" s="12" t="s">
        <v>55</v>
      </c>
      <c r="B32" s="13"/>
      <c r="C32" s="13"/>
      <c r="D32" s="13"/>
      <c r="E32" s="13"/>
      <c r="F32" s="13"/>
    </row>
    <row r="33" spans="1:6" ht="15" thickBot="1" x14ac:dyDescent="0.35">
      <c r="A33" s="192"/>
      <c r="B33" s="192"/>
      <c r="C33" s="192"/>
      <c r="D33" s="13"/>
      <c r="E33" s="13"/>
      <c r="F33" s="13"/>
    </row>
    <row r="34" spans="1:6" x14ac:dyDescent="0.25">
      <c r="A34" s="181" t="s">
        <v>0</v>
      </c>
      <c r="B34" s="183" t="s">
        <v>1</v>
      </c>
      <c r="C34" s="185" t="s">
        <v>2</v>
      </c>
      <c r="D34" s="187" t="s">
        <v>30</v>
      </c>
      <c r="E34" s="188"/>
      <c r="F34" s="189"/>
    </row>
    <row r="35" spans="1:6" ht="13.8" thickBot="1" x14ac:dyDescent="0.3">
      <c r="A35" s="182"/>
      <c r="B35" s="184"/>
      <c r="C35" s="186"/>
      <c r="D35" s="7" t="s">
        <v>3</v>
      </c>
      <c r="E35" s="8" t="s">
        <v>17</v>
      </c>
      <c r="F35" s="9" t="s">
        <v>4</v>
      </c>
    </row>
    <row r="36" spans="1:6" x14ac:dyDescent="0.25">
      <c r="A36" s="55" t="s">
        <v>7</v>
      </c>
      <c r="B36" s="59" t="s">
        <v>19</v>
      </c>
      <c r="C36" s="46" t="s">
        <v>57</v>
      </c>
      <c r="D36" s="159">
        <f>244+107</f>
        <v>351</v>
      </c>
      <c r="E36" s="160">
        <f>D36*0.21</f>
        <v>73.709999999999994</v>
      </c>
      <c r="F36" s="147">
        <f>D36+E36</f>
        <v>424.71</v>
      </c>
    </row>
    <row r="37" spans="1:6" ht="13.8" thickBot="1" x14ac:dyDescent="0.3">
      <c r="A37" s="56" t="s">
        <v>7</v>
      </c>
      <c r="B37" s="47" t="s">
        <v>59</v>
      </c>
      <c r="C37" s="47" t="s">
        <v>57</v>
      </c>
      <c r="D37" s="156">
        <f>250+123</f>
        <v>373</v>
      </c>
      <c r="E37" s="154">
        <f>D37*0.21</f>
        <v>78.33</v>
      </c>
      <c r="F37" s="158">
        <f>D37+E37</f>
        <v>451.33</v>
      </c>
    </row>
    <row r="39" spans="1:6" ht="14.4" x14ac:dyDescent="0.3">
      <c r="A39" s="16" t="s">
        <v>58</v>
      </c>
      <c r="B39" s="17"/>
      <c r="C39" s="17"/>
      <c r="D39" s="17"/>
      <c r="E39" s="17"/>
      <c r="F39" s="17"/>
    </row>
    <row r="40" spans="1:6" ht="13.8" thickBot="1" x14ac:dyDescent="0.3">
      <c r="A40" s="25" t="s">
        <v>31</v>
      </c>
      <c r="B40" s="26"/>
      <c r="C40" s="26"/>
      <c r="D40" s="27"/>
      <c r="E40" s="27"/>
      <c r="F40" s="27"/>
    </row>
    <row r="41" spans="1:6" x14ac:dyDescent="0.25">
      <c r="A41" s="181" t="s">
        <v>0</v>
      </c>
      <c r="B41" s="183" t="s">
        <v>1</v>
      </c>
      <c r="C41" s="185" t="s">
        <v>2</v>
      </c>
      <c r="D41" s="187" t="s">
        <v>25</v>
      </c>
      <c r="E41" s="188"/>
      <c r="F41" s="189"/>
    </row>
    <row r="42" spans="1:6" ht="13.8" thickBot="1" x14ac:dyDescent="0.3">
      <c r="A42" s="182"/>
      <c r="B42" s="184"/>
      <c r="C42" s="186"/>
      <c r="D42" s="7" t="s">
        <v>3</v>
      </c>
      <c r="E42" s="8" t="s">
        <v>17</v>
      </c>
      <c r="F42" s="9" t="s">
        <v>4</v>
      </c>
    </row>
    <row r="43" spans="1:6" ht="13.8" thickBot="1" x14ac:dyDescent="0.3">
      <c r="A43" s="57" t="s">
        <v>9</v>
      </c>
      <c r="B43" s="20" t="s">
        <v>24</v>
      </c>
      <c r="C43" s="48" t="s">
        <v>56</v>
      </c>
      <c r="D43" s="156">
        <v>40</v>
      </c>
      <c r="E43" s="154">
        <f>D43*0.21</f>
        <v>8.4</v>
      </c>
      <c r="F43" s="155">
        <f>D43+E43</f>
        <v>48.4</v>
      </c>
    </row>
    <row r="45" spans="1:6" ht="29.25" customHeight="1" x14ac:dyDescent="0.3">
      <c r="A45" s="193" t="s">
        <v>63</v>
      </c>
      <c r="B45" s="193"/>
      <c r="C45" s="193"/>
      <c r="D45" s="193"/>
      <c r="E45" s="193"/>
      <c r="F45" s="193"/>
    </row>
    <row r="46" spans="1:6" ht="13.8" thickBot="1" x14ac:dyDescent="0.3">
      <c r="A46" s="25" t="s">
        <v>31</v>
      </c>
      <c r="B46" s="26"/>
      <c r="C46" s="26"/>
      <c r="D46" s="27"/>
      <c r="E46" s="27"/>
      <c r="F46" s="27"/>
    </row>
    <row r="47" spans="1:6" x14ac:dyDescent="0.25">
      <c r="A47" s="181" t="s">
        <v>0</v>
      </c>
      <c r="B47" s="183" t="s">
        <v>1</v>
      </c>
      <c r="C47" s="185" t="s">
        <v>2</v>
      </c>
      <c r="D47" s="187" t="s">
        <v>25</v>
      </c>
      <c r="E47" s="188"/>
      <c r="F47" s="189"/>
    </row>
    <row r="48" spans="1:6" ht="13.8" thickBot="1" x14ac:dyDescent="0.3">
      <c r="A48" s="182"/>
      <c r="B48" s="184"/>
      <c r="C48" s="186"/>
      <c r="D48" s="7" t="s">
        <v>3</v>
      </c>
      <c r="E48" s="8" t="s">
        <v>17</v>
      </c>
      <c r="F48" s="9" t="s">
        <v>4</v>
      </c>
    </row>
    <row r="49" spans="1:6" ht="13.8" thickBot="1" x14ac:dyDescent="0.3">
      <c r="A49" s="58" t="s">
        <v>23</v>
      </c>
      <c r="B49" s="30" t="s">
        <v>28</v>
      </c>
      <c r="C49" s="29" t="s">
        <v>57</v>
      </c>
      <c r="D49" s="163">
        <v>30</v>
      </c>
      <c r="E49" s="161">
        <f>D49*0.21</f>
        <v>6.3</v>
      </c>
      <c r="F49" s="162">
        <f>D49+E49</f>
        <v>36.299999999999997</v>
      </c>
    </row>
    <row r="66" spans="10:10" x14ac:dyDescent="0.25">
      <c r="J66" s="60"/>
    </row>
  </sheetData>
  <mergeCells count="28">
    <mergeCell ref="E2:F2"/>
    <mergeCell ref="D8:F8"/>
    <mergeCell ref="D26:F26"/>
    <mergeCell ref="D34:F34"/>
    <mergeCell ref="D41:F41"/>
    <mergeCell ref="D19:F19"/>
    <mergeCell ref="D47:F47"/>
    <mergeCell ref="A34:A35"/>
    <mergeCell ref="C41:C42"/>
    <mergeCell ref="C34:C35"/>
    <mergeCell ref="C26:C27"/>
    <mergeCell ref="B47:B48"/>
    <mergeCell ref="C47:C48"/>
    <mergeCell ref="B26:B27"/>
    <mergeCell ref="A47:A48"/>
    <mergeCell ref="B41:B42"/>
    <mergeCell ref="B34:B35"/>
    <mergeCell ref="A33:C33"/>
    <mergeCell ref="A41:A42"/>
    <mergeCell ref="A45:F45"/>
    <mergeCell ref="C1:D1"/>
    <mergeCell ref="A8:A9"/>
    <mergeCell ref="B8:B9"/>
    <mergeCell ref="C8:C9"/>
    <mergeCell ref="A26:A27"/>
    <mergeCell ref="A19:A20"/>
    <mergeCell ref="B19:B20"/>
    <mergeCell ref="C19:C20"/>
  </mergeCells>
  <pageMargins left="0.51181102362204722" right="0.51181102362204722" top="0.74803149606299213" bottom="0.55118110236220474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Cenas stadi 2026</vt:lpstr>
      <vt:lpstr>Cenas ar apstradi altern 2026</vt:lpstr>
    </vt:vector>
  </TitlesOfParts>
  <Company>AS LVM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Zvejnieks</dc:creator>
  <cp:lastModifiedBy>Līga Urtāne</cp:lastModifiedBy>
  <cp:lastPrinted>2022-09-12T08:47:24Z</cp:lastPrinted>
  <dcterms:created xsi:type="dcterms:W3CDTF">2009-08-13T07:01:37Z</dcterms:created>
  <dcterms:modified xsi:type="dcterms:W3CDTF">2026-01-23T13:47:52Z</dcterms:modified>
</cp:coreProperties>
</file>