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normunds vaiculis\Desktop\"/>
    </mc:Choice>
  </mc:AlternateContent>
  <bookViews>
    <workbookView xWindow="120" yWindow="45" windowWidth="15135" windowHeight="8130" tabRatio="903"/>
  </bookViews>
  <sheets>
    <sheet name="01.2015" sheetId="24" r:id="rId1"/>
  </sheets>
  <definedNames>
    <definedName name="_xlnm.Print_Area" localSheetId="0">'01.2015'!$A$1:$R$75</definedName>
  </definedNames>
  <calcPr calcId="152511"/>
</workbook>
</file>

<file path=xl/calcChain.xml><?xml version="1.0" encoding="utf-8"?>
<calcChain xmlns="http://schemas.openxmlformats.org/spreadsheetml/2006/main">
  <c r="D19" i="24" l="1"/>
  <c r="E19" i="24"/>
  <c r="F19" i="24"/>
  <c r="G19" i="24"/>
  <c r="H19" i="24"/>
  <c r="I19" i="24"/>
  <c r="J19" i="24"/>
  <c r="K19" i="24"/>
  <c r="L19" i="24"/>
  <c r="M19" i="24"/>
  <c r="N19" i="24"/>
  <c r="O19" i="24"/>
  <c r="P19" i="24"/>
  <c r="Q13" i="24"/>
  <c r="C26" i="24"/>
  <c r="B26" i="24"/>
  <c r="C25" i="24"/>
  <c r="B25" i="24"/>
  <c r="C24" i="24"/>
  <c r="B24" i="24"/>
  <c r="C23" i="24"/>
  <c r="B23" i="24"/>
  <c r="P17" i="24"/>
  <c r="O17" i="24"/>
  <c r="N17" i="24"/>
  <c r="M17" i="24"/>
  <c r="L17" i="24"/>
  <c r="P16" i="24"/>
  <c r="O16" i="24"/>
  <c r="N16" i="24"/>
  <c r="M16" i="24"/>
  <c r="L16" i="24"/>
  <c r="K16" i="24"/>
  <c r="J16" i="24"/>
  <c r="I16" i="24"/>
  <c r="H16" i="24"/>
  <c r="G16" i="24"/>
  <c r="F16" i="24"/>
  <c r="E16" i="24"/>
  <c r="D16" i="24"/>
  <c r="C16" i="24"/>
  <c r="B16" i="24"/>
  <c r="Q15" i="24"/>
  <c r="Q14" i="24"/>
  <c r="C19" i="24" s="1"/>
  <c r="P11" i="24"/>
  <c r="O11" i="24"/>
  <c r="N11" i="24"/>
  <c r="M11" i="24"/>
  <c r="L11" i="24"/>
  <c r="K11" i="24"/>
  <c r="K17" i="24" s="1"/>
  <c r="J11" i="24"/>
  <c r="J17" i="24" s="1"/>
  <c r="I11" i="24"/>
  <c r="I17" i="24" s="1"/>
  <c r="H11" i="24"/>
  <c r="H17" i="24" s="1"/>
  <c r="G11" i="24"/>
  <c r="G17" i="24" s="1"/>
  <c r="F11" i="24"/>
  <c r="F17" i="24" s="1"/>
  <c r="E11" i="24"/>
  <c r="E17" i="24" s="1"/>
  <c r="D11" i="24"/>
  <c r="D17" i="24" s="1"/>
  <c r="C11" i="24"/>
  <c r="C17" i="24" s="1"/>
  <c r="P20" i="24" l="1"/>
  <c r="Q16" i="24"/>
  <c r="B19" i="24"/>
  <c r="B20" i="24" s="1"/>
  <c r="P21" i="24"/>
  <c r="C20" i="24"/>
  <c r="D20" i="24"/>
  <c r="E20" i="24"/>
  <c r="F20" i="24"/>
  <c r="G20" i="24"/>
  <c r="H20" i="24"/>
  <c r="I20" i="24"/>
  <c r="J20" i="24"/>
  <c r="K20" i="24"/>
  <c r="L20" i="24"/>
  <c r="M20" i="24"/>
  <c r="N20" i="24"/>
  <c r="O20" i="24"/>
  <c r="Q20" i="24" l="1"/>
  <c r="O21" i="24"/>
  <c r="N21" i="24"/>
  <c r="M21" i="24"/>
  <c r="L21" i="24"/>
  <c r="K21" i="24"/>
  <c r="J21" i="24"/>
  <c r="I21" i="24"/>
  <c r="H21" i="24"/>
  <c r="G21" i="24"/>
  <c r="F21" i="24"/>
  <c r="E21" i="24"/>
  <c r="D21" i="24"/>
  <c r="C21" i="24"/>
  <c r="B11" i="24" l="1"/>
  <c r="Q11" i="24" s="1"/>
  <c r="Q9" i="24"/>
  <c r="B17" i="24"/>
  <c r="B21" i="24" l="1"/>
  <c r="Q21" i="24" s="1"/>
  <c r="Q17" i="24"/>
</calcChain>
</file>

<file path=xl/sharedStrings.xml><?xml version="1.0" encoding="utf-8"?>
<sst xmlns="http://schemas.openxmlformats.org/spreadsheetml/2006/main" count="49" uniqueCount="44">
  <si>
    <t>Pakalpojuma sniedzējs:</t>
  </si>
  <si>
    <t>Forvardrera marka/modelis:</t>
  </si>
  <si>
    <t>Cirsmas īsais kods:</t>
  </si>
  <si>
    <t>Pievešanas apstākļi</t>
  </si>
  <si>
    <t>Motor/st cirsmu sākot</t>
  </si>
  <si>
    <t>Motor/st cirsmu beidzot</t>
  </si>
  <si>
    <t>Nostrādātās motor/st</t>
  </si>
  <si>
    <t>Pievešanas attālums, m</t>
  </si>
  <si>
    <t>Kravu skaits</t>
  </si>
  <si>
    <t>labi</t>
  </si>
  <si>
    <t>vidēji</t>
  </si>
  <si>
    <t>slikti</t>
  </si>
  <si>
    <t>Mēneša atskaite</t>
  </si>
  <si>
    <t>Svērtie koef. Apjoms m3</t>
  </si>
  <si>
    <t>Vidējais svērtais, Attālums m</t>
  </si>
  <si>
    <t>ekstrem</t>
  </si>
  <si>
    <t>Apstākļi</t>
  </si>
  <si>
    <t>Cirsmas</t>
  </si>
  <si>
    <t>Pievešanas apstākļu definīcijas</t>
  </si>
  <si>
    <t>"labi" pievešanas apstākļi</t>
  </si>
  <si>
    <t>Ļoti labi pievešanas apstākļi. Laba augsnes nestspēja. Nav jāšķērso zemas mikroieplakas. Forvarderam nav nepieciešamas kāpurķēdes. Parasti risas nav dziļākas par 20cm. Sortimentus iespējams pievest visa gada garumā.</t>
  </si>
  <si>
    <t>"vidēji" pievešanas apstākļi</t>
  </si>
  <si>
    <t>"slikti" pievešanas apstākļi</t>
  </si>
  <si>
    <t>Augsnes nestspēja vāja. Jāšķērso vairākas zemas mikroieplakas. Lielākā daļa pievešanas ceļa atrodas zemā, purvainā vietā, kūdrā, dumbrājā. Ar vairākiem atkārtotiem braucieniem veidojas risas dziļākas par 40cm. Forvarderam bez kāpurķēdēm un būtiskas ciršanas atlieku, kā arī malkas ieklāšanas ceļa visus sortimentus pievest nav iespējams.</t>
  </si>
  <si>
    <t>"ekstremāli" pievešanas apstākļi</t>
  </si>
  <si>
    <t>Valsts reģ.nr.</t>
  </si>
  <si>
    <t>Austrumvidzemes</t>
  </si>
  <si>
    <t>Dienvidkurzemes</t>
  </si>
  <si>
    <t>Dienvidlatgales</t>
  </si>
  <si>
    <t>Rietumvidzemes</t>
  </si>
  <si>
    <t>Vidusdaugavas</t>
  </si>
  <si>
    <t>Zemgales</t>
  </si>
  <si>
    <t>Ziemeļkurzemes</t>
  </si>
  <si>
    <t>Ziemeļlatgales</t>
  </si>
  <si>
    <t>Vidēja augsnes nestspēja. Jāšķērso lokālas zemas mikroieplakas. Ar daudz atkārtotiem braucieniem veidojas risas, kas dziļākas par 20cm. Atsevišķos gadījumos forvarderam nepieciešamas kāpurķēdes. Vietām ceļš jāpastiprina ar ciršanas atliekām. Uzmontējot kāpurķēdes, sortimentus iespējams pievest visa gada garumā.</t>
  </si>
  <si>
    <t>Ļoti vāja augsnes nestspēja. Jāšķērso pārplūdušas, pārpurvojušās vietas. Jau ar pirmajiem braucieniem risas ir dziļākas par 40-50cm. Forvarderi aprīkojami ar kāpurķēdēm gan uz aizmugurējās, gan reizēm arī uz priekšējās ass. Liels apjoms malkas, papīrmalkas un ciršanas atlieku jāieklāj ceļā lai nodrošinātu forvardera pārvietošanos. Sortimentu pievešana bez sala apstākļos, ar saprātīgām izmaksām, nav iespējama. Pievešana veicama sala vai ļoti sausos apstākļos.</t>
  </si>
  <si>
    <t>Iepirkuma daļa:</t>
  </si>
  <si>
    <t>01.2015.</t>
  </si>
  <si>
    <t>ber.m3</t>
  </si>
  <si>
    <t>m3 vidēji motor/st</t>
  </si>
  <si>
    <t>m3 vidēji kravā</t>
  </si>
  <si>
    <t>Pievestais apjoms,m3</t>
  </si>
  <si>
    <t>Vidējais svērtais, m3 motor/st</t>
  </si>
  <si>
    <t>Forvardera darba laika atskaite - EK cirtēs, m3</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</si>
</sst>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0"/>
    <numFmt numFmtId="165" formatCode="0.0"/>
  </numFmts>
  <fonts count="17" x14ac:knownFonts="1">
    <font>
      <sz val="11"/>
      <color theme="1"/>
      <name val="Calibri"/>
      <family val="2"/>
      <charset val="186"/>
      <scheme val="minor"/>
    </font>
    <font>
      <b/>
      <sz val="11"/>
      <color indexed="8"/>
      <name val="Calibri"/>
      <family val="2"/>
      <charset val="186"/>
    </font>
    <font>
      <b/>
      <i/>
      <sz val="11"/>
      <color indexed="8"/>
      <name val="Calibri"/>
      <family val="2"/>
      <charset val="186"/>
    </font>
    <font>
      <sz val="10"/>
      <color indexed="8"/>
      <name val="Calibri"/>
      <family val="2"/>
      <charset val="186"/>
    </font>
    <font>
      <b/>
      <i/>
      <sz val="18"/>
      <color indexed="8"/>
      <name val="Calibri"/>
      <family val="2"/>
      <charset val="186"/>
    </font>
    <font>
      <sz val="7"/>
      <color indexed="8"/>
      <name val="Calibri"/>
      <family val="2"/>
      <charset val="186"/>
    </font>
    <font>
      <sz val="10"/>
      <color indexed="55"/>
      <name val="Calibri"/>
      <family val="2"/>
      <charset val="186"/>
    </font>
    <font>
      <b/>
      <sz val="10"/>
      <color indexed="8"/>
      <name val="Calibri"/>
      <family val="2"/>
      <charset val="186"/>
    </font>
    <font>
      <b/>
      <i/>
      <sz val="10.5"/>
      <color indexed="8"/>
      <name val="Calibri"/>
      <family val="2"/>
      <charset val="186"/>
    </font>
    <font>
      <sz val="7"/>
      <color indexed="9"/>
      <name val="Calibri"/>
      <family val="2"/>
      <charset val="186"/>
    </font>
    <font>
      <b/>
      <i/>
      <sz val="14"/>
      <color indexed="8"/>
      <name val="Calibri"/>
      <family val="2"/>
      <charset val="186"/>
    </font>
    <font>
      <sz val="8"/>
      <color indexed="8"/>
      <name val="Calibri"/>
      <family val="2"/>
      <charset val="186"/>
    </font>
    <font>
      <b/>
      <i/>
      <sz val="11"/>
      <color indexed="8"/>
      <name val="Calibri"/>
      <family val="2"/>
      <charset val="186"/>
    </font>
    <font>
      <sz val="7"/>
      <color theme="0"/>
      <name val="Calibri"/>
      <family val="2"/>
      <charset val="186"/>
    </font>
    <font>
      <sz val="11"/>
      <color theme="0"/>
      <name val="Calibri"/>
      <family val="2"/>
      <charset val="186"/>
      <scheme val="minor"/>
    </font>
    <font>
      <sz val="10"/>
      <color theme="0" tint="-0.34998626667073579"/>
      <name val="Calibri"/>
      <family val="2"/>
      <charset val="186"/>
    </font>
    <font>
      <sz val="11"/>
      <color theme="0" tint="-0.34998626667073579"/>
      <name val="Calibri"/>
      <family val="2"/>
      <charset val="186"/>
      <scheme val="minor"/>
    </font>
  </fonts>
  <fills count="4">
    <fill>
      <patternFill patternType="none"/>
    </fill>
    <fill>
      <patternFill patternType="gray125"/>
    </fill>
    <fill>
      <patternFill patternType="solid">
        <fgColor indexed="9"/>
        <bgColor indexed="64"/>
      </patternFill>
    </fill>
    <fill>
      <patternFill patternType="solid">
        <fgColor indexed="47"/>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40">
    <xf numFmtId="0" fontId="0" fillId="0" borderId="0" xfId="0"/>
    <xf numFmtId="0" fontId="0" fillId="2" borderId="0" xfId="0" applyFill="1"/>
    <xf numFmtId="0" fontId="2" fillId="2" borderId="0" xfId="0" applyFont="1" applyFill="1"/>
    <xf numFmtId="0" fontId="0" fillId="2" borderId="1" xfId="0" applyFill="1" applyBorder="1"/>
    <xf numFmtId="0" fontId="3" fillId="2" borderId="1" xfId="0" applyFont="1" applyFill="1" applyBorder="1"/>
    <xf numFmtId="0" fontId="2" fillId="3" borderId="1" xfId="0" applyFont="1" applyFill="1" applyBorder="1"/>
    <xf numFmtId="0" fontId="4" fillId="2" borderId="0" xfId="0" applyFont="1" applyFill="1"/>
    <xf numFmtId="0" fontId="0" fillId="2" borderId="0" xfId="0" applyFill="1" applyBorder="1"/>
    <xf numFmtId="0" fontId="3" fillId="2" borderId="0" xfId="0" applyFont="1" applyFill="1"/>
    <xf numFmtId="164" fontId="5" fillId="2" borderId="0" xfId="0" applyNumberFormat="1" applyFont="1" applyFill="1"/>
    <xf numFmtId="165" fontId="1" fillId="2" borderId="1" xfId="0" applyNumberFormat="1" applyFont="1" applyFill="1" applyBorder="1"/>
    <xf numFmtId="0" fontId="1" fillId="2" borderId="1" xfId="0" applyFont="1" applyFill="1" applyBorder="1"/>
    <xf numFmtId="1" fontId="1" fillId="2" borderId="1" xfId="0" applyNumberFormat="1" applyFont="1" applyFill="1" applyBorder="1"/>
    <xf numFmtId="0" fontId="8" fillId="2" borderId="0" xfId="0" applyFont="1" applyFill="1" applyAlignment="1">
      <alignment horizontal="center"/>
    </xf>
    <xf numFmtId="164" fontId="9" fillId="2" borderId="2" xfId="0" applyNumberFormat="1" applyFont="1" applyFill="1" applyBorder="1"/>
    <xf numFmtId="164" fontId="9" fillId="2" borderId="3" xfId="0" applyNumberFormat="1" applyFont="1" applyFill="1" applyBorder="1"/>
    <xf numFmtId="164" fontId="9" fillId="2" borderId="4" xfId="0" applyNumberFormat="1" applyFont="1" applyFill="1" applyBorder="1"/>
    <xf numFmtId="0" fontId="0" fillId="2" borderId="0" xfId="0" applyFill="1" applyAlignment="1">
      <alignment wrapText="1"/>
    </xf>
    <xf numFmtId="0" fontId="10" fillId="2" borderId="0" xfId="0" applyFont="1" applyFill="1"/>
    <xf numFmtId="165" fontId="7" fillId="2" borderId="1" xfId="0" applyNumberFormat="1" applyFont="1" applyFill="1" applyBorder="1"/>
    <xf numFmtId="0" fontId="12" fillId="2" borderId="0" xfId="0" applyFont="1" applyFill="1" applyBorder="1"/>
    <xf numFmtId="0" fontId="2" fillId="3" borderId="1" xfId="0" applyFont="1" applyFill="1" applyBorder="1" applyAlignment="1">
      <alignment horizontal="center" vertical="center" wrapText="1"/>
    </xf>
    <xf numFmtId="0" fontId="11" fillId="3" borderId="1" xfId="0" applyFont="1" applyFill="1" applyBorder="1" applyAlignment="1" applyProtection="1">
      <alignment horizontal="center" vertical="center"/>
      <protection locked="0"/>
    </xf>
    <xf numFmtId="0" fontId="6" fillId="2" borderId="1" xfId="0" applyFont="1" applyFill="1" applyBorder="1" applyProtection="1">
      <protection locked="0"/>
    </xf>
    <xf numFmtId="0" fontId="3" fillId="2" borderId="1" xfId="0" applyFont="1" applyFill="1" applyBorder="1" applyProtection="1">
      <protection locked="0"/>
    </xf>
    <xf numFmtId="164" fontId="13" fillId="2" borderId="3" xfId="0" applyNumberFormat="1" applyFont="1" applyFill="1" applyBorder="1"/>
    <xf numFmtId="0" fontId="2" fillId="2" borderId="0" xfId="0" applyFont="1" applyFill="1" applyBorder="1"/>
    <xf numFmtId="0" fontId="14" fillId="2" borderId="1" xfId="0" applyFont="1" applyFill="1" applyBorder="1"/>
    <xf numFmtId="165" fontId="15" fillId="2" borderId="1" xfId="0" applyNumberFormat="1" applyFont="1" applyFill="1" applyBorder="1"/>
    <xf numFmtId="165" fontId="16" fillId="2" borderId="1" xfId="0" applyNumberFormat="1" applyFont="1" applyFill="1" applyBorder="1"/>
    <xf numFmtId="1" fontId="3" fillId="2" borderId="1" xfId="0" applyNumberFormat="1" applyFont="1" applyFill="1" applyBorder="1" applyProtection="1">
      <protection locked="0"/>
    </xf>
    <xf numFmtId="165" fontId="7" fillId="2" borderId="1" xfId="0" applyNumberFormat="1" applyFont="1" applyFill="1" applyBorder="1" applyProtection="1">
      <protection locked="0"/>
    </xf>
    <xf numFmtId="1" fontId="15" fillId="2" borderId="1" xfId="0" applyNumberFormat="1" applyFont="1" applyFill="1" applyBorder="1" applyProtection="1">
      <protection locked="0"/>
    </xf>
    <xf numFmtId="1" fontId="16" fillId="2" borderId="1" xfId="0" applyNumberFormat="1" applyFont="1" applyFill="1" applyBorder="1"/>
    <xf numFmtId="1" fontId="0" fillId="2" borderId="1" xfId="0" applyNumberFormat="1" applyFill="1" applyBorder="1"/>
    <xf numFmtId="0" fontId="0" fillId="2" borderId="0" xfId="0" applyFill="1" applyProtection="1">
      <protection locked="0"/>
    </xf>
    <xf numFmtId="0" fontId="0" fillId="2" borderId="0" xfId="0" applyFill="1" applyAlignment="1">
      <alignment horizontal="left" wrapText="1"/>
    </xf>
    <xf numFmtId="0" fontId="2" fillId="2" borderId="0" xfId="0" applyFont="1" applyFill="1" applyAlignment="1">
      <alignment horizontal="right" vertical="center"/>
    </xf>
    <xf numFmtId="0" fontId="2" fillId="2" borderId="5" xfId="0" applyFont="1" applyFill="1" applyBorder="1" applyAlignment="1" applyProtection="1">
      <alignment horizontal="center"/>
      <protection locked="0"/>
    </xf>
    <xf numFmtId="0" fontId="12" fillId="2" borderId="5" xfId="0" applyFont="1" applyFill="1" applyBorder="1" applyAlignment="1" applyProtection="1">
      <alignment horizontal="center"/>
      <protection locked="0"/>
    </xf>
  </cellXfs>
  <cellStyles count="1">
    <cellStyle name="Parasts"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lv-LV"/>
  <c:roundedCorners val="0"/>
  <mc:AlternateContent xmlns:mc="http://schemas.openxmlformats.org/markup-compatibility/2006">
    <mc:Choice xmlns:c14="http://schemas.microsoft.com/office/drawing/2007/8/2/chart" Requires="c14">
      <c14:style val="129"/>
    </mc:Choice>
    <mc:Fallback>
      <c:style val="29"/>
    </mc:Fallback>
  </mc:AlternateContent>
  <c:chart>
    <c:title>
      <c:tx>
        <c:rich>
          <a:bodyPr/>
          <a:lstStyle/>
          <a:p>
            <a:pPr>
              <a:defRPr/>
            </a:pPr>
            <a:r>
              <a:rPr lang="en-US" sz="1600" i="1"/>
              <a:t>Pievešanas attālums</a:t>
            </a:r>
            <a:r>
              <a:rPr lang="lv-LV" sz="1600" i="1" baseline="0"/>
              <a:t> cirsmās</a:t>
            </a:r>
            <a:endParaRPr lang="en-US" sz="1600" i="1"/>
          </a:p>
        </c:rich>
      </c:tx>
      <c:overlay val="0"/>
    </c:title>
    <c:autoTitleDeleted val="0"/>
    <c:view3D>
      <c:rotX val="15"/>
      <c:rotY val="20"/>
      <c:rAngAx val="1"/>
    </c:view3D>
    <c:floor>
      <c:thickness val="0"/>
    </c:floor>
    <c:sideWall>
      <c:thickness val="0"/>
    </c:sideWall>
    <c:backWall>
      <c:thickness val="0"/>
    </c:backWall>
    <c:plotArea>
      <c:layout>
        <c:manualLayout>
          <c:layoutTarget val="inner"/>
          <c:xMode val="edge"/>
          <c:yMode val="edge"/>
          <c:x val="0.11265507436570428"/>
          <c:y val="0.19480351414406533"/>
          <c:w val="0.86422725284339974"/>
          <c:h val="0.45360564304461942"/>
        </c:manualLayout>
      </c:layout>
      <c:bar3DChart>
        <c:barDir val="col"/>
        <c:grouping val="clustered"/>
        <c:varyColors val="0"/>
        <c:ser>
          <c:idx val="0"/>
          <c:order val="0"/>
          <c:tx>
            <c:strRef>
              <c:f>'01.2015'!$A$13</c:f>
              <c:strCache>
                <c:ptCount val="1"/>
                <c:pt idx="0">
                  <c:v>Pievešanas attālums, m</c:v>
                </c:pt>
              </c:strCache>
            </c:strRef>
          </c:tx>
          <c:invertIfNegative val="0"/>
          <c:dLbls>
            <c:spPr>
              <a:noFill/>
              <a:ln>
                <a:noFill/>
              </a:ln>
              <a:effectLst/>
            </c:spPr>
            <c:txPr>
              <a:bodyPr/>
              <a:lstStyle/>
              <a:p>
                <a:pPr>
                  <a:defRPr b="1" i="1"/>
                </a:pPr>
                <a:endParaRPr lang="lv-LV"/>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'01.2015'!$B$8:$P$8</c:f>
              <c:numCache>
                <c:formatCode>General</c:formatCode>
                <c:ptCount val="15"/>
              </c:numCache>
            </c:numRef>
          </c:cat>
          <c:val>
            <c:numRef>
              <c:f>'01.2015'!$B$13:$P$13</c:f>
              <c:numCache>
                <c:formatCode>0</c:formatCode>
                <c:ptCount val="15"/>
              </c:numCache>
            </c:numRef>
          </c:val>
        </c:ser>
        <c:dLbls>
          <c:showLegendKey val="0"/>
          <c:showVal val="0"/>
          <c:showCatName val="0"/>
          <c:showSerName val="0"/>
          <c:showPercent val="0"/>
          <c:showBubbleSize val="0"/>
        </c:dLbls>
        <c:gapWidth val="150"/>
        <c:shape val="cylinder"/>
        <c:axId val="180199192"/>
        <c:axId val="180199584"/>
        <c:axId val="0"/>
      </c:bar3DChart>
      <c:catAx>
        <c:axId val="180199192"/>
        <c:scaling>
          <c:orientation val="minMax"/>
        </c:scaling>
        <c:delete val="0"/>
        <c:axPos val="b"/>
        <c:numFmt formatCode="General" sourceLinked="1"/>
        <c:majorTickMark val="out"/>
        <c:minorTickMark val="none"/>
        <c:tickLblPos val="nextTo"/>
        <c:txPr>
          <a:bodyPr/>
          <a:lstStyle/>
          <a:p>
            <a:pPr>
              <a:defRPr sz="800"/>
            </a:pPr>
            <a:endParaRPr lang="lv-LV"/>
          </a:p>
        </c:txPr>
        <c:crossAx val="180199584"/>
        <c:crosses val="autoZero"/>
        <c:auto val="1"/>
        <c:lblAlgn val="ctr"/>
        <c:lblOffset val="100"/>
        <c:noMultiLvlLbl val="0"/>
      </c:catAx>
      <c:valAx>
        <c:axId val="180199584"/>
        <c:scaling>
          <c:orientation val="minMax"/>
        </c:scaling>
        <c:delete val="0"/>
        <c:axPos val="l"/>
        <c:majorGridlines>
          <c:spPr>
            <a:ln w="3175">
              <a:solidFill>
                <a:schemeClr val="bg1">
                  <a:lumMod val="85000"/>
                </a:schemeClr>
              </a:solidFill>
            </a:ln>
          </c:spPr>
        </c:majorGridlines>
        <c:numFmt formatCode="0" sourceLinked="1"/>
        <c:majorTickMark val="out"/>
        <c:minorTickMark val="none"/>
        <c:tickLblPos val="nextTo"/>
        <c:txPr>
          <a:bodyPr/>
          <a:lstStyle/>
          <a:p>
            <a:pPr>
              <a:defRPr sz="800"/>
            </a:pPr>
            <a:endParaRPr lang="lv-LV"/>
          </a:p>
        </c:txPr>
        <c:crossAx val="180199192"/>
        <c:crosses val="autoZero"/>
        <c:crossBetween val="between"/>
      </c:valAx>
    </c:plotArea>
    <c:legend>
      <c:legendPos val="r"/>
      <c:layout>
        <c:manualLayout>
          <c:xMode val="edge"/>
          <c:yMode val="edge"/>
          <c:x val="0.3075013123359599"/>
          <c:y val="0.8909539953339165"/>
          <c:w val="0.37305424321959957"/>
          <c:h val="8.3717191601050026E-2"/>
        </c:manualLayout>
      </c:layout>
      <c:overlay val="0"/>
    </c:legend>
    <c:plotVisOnly val="1"/>
    <c:dispBlanksAs val="gap"/>
    <c:showDLblsOverMax val="0"/>
  </c:chart>
  <c:spPr>
    <a:ln>
      <a:noFill/>
    </a:ln>
  </c:spPr>
  <c:printSettings>
    <c:headerFooter/>
    <c:pageMargins b="0.75000000000000344" l="0.70000000000000062" r="0.70000000000000062" t="0.75000000000000344"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lv-LV"/>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1600" b="1" i="1" u="none" strike="noStrike" baseline="0">
                <a:solidFill>
                  <a:srgbClr val="000000"/>
                </a:solidFill>
                <a:latin typeface="Calibri"/>
                <a:ea typeface="Calibri"/>
                <a:cs typeface="Calibri"/>
              </a:defRPr>
            </a:pPr>
            <a:r>
              <a:rPr lang="lv-LV"/>
              <a:t>Pievešanas apstākļu dalījums</a:t>
            </a:r>
          </a:p>
        </c:rich>
      </c:tx>
      <c:layout>
        <c:manualLayout>
          <c:xMode val="edge"/>
          <c:yMode val="edge"/>
          <c:x val="0.17640229397554821"/>
          <c:y val="1.9230806481293161E-2"/>
        </c:manualLayout>
      </c:layout>
      <c:overlay val="0"/>
      <c:spPr>
        <a:noFill/>
        <a:ln w="25400">
          <a:noFill/>
        </a:ln>
      </c:spPr>
    </c:title>
    <c:autoTitleDeleted val="0"/>
    <c:view3D>
      <c:rotX val="30"/>
      <c:rotY val="0"/>
      <c:rAngAx val="0"/>
    </c:view3D>
    <c:floor>
      <c:thickness val="0"/>
    </c:floor>
    <c:sideWall>
      <c:thickness val="0"/>
    </c:sideWall>
    <c:backWall>
      <c:thickness val="0"/>
    </c:backWall>
    <c:plotArea>
      <c:layout>
        <c:manualLayout>
          <c:layoutTarget val="inner"/>
          <c:xMode val="edge"/>
          <c:yMode val="edge"/>
          <c:x val="4.4613767541352413E-2"/>
          <c:y val="0.22641115643677223"/>
          <c:w val="0.80626472785791625"/>
          <c:h val="0.72138653341409265"/>
        </c:manualLayout>
      </c:layout>
      <c:pie3DChart>
        <c:varyColors val="1"/>
        <c:ser>
          <c:idx val="0"/>
          <c:order val="0"/>
          <c:explosion val="25"/>
          <c:dPt>
            <c:idx val="0"/>
            <c:bubble3D val="0"/>
            <c:spPr>
              <a:solidFill>
                <a:srgbClr val="00B0F0"/>
              </a:solidFill>
            </c:spPr>
          </c:dPt>
          <c:dPt>
            <c:idx val="1"/>
            <c:bubble3D val="0"/>
            <c:spPr>
              <a:solidFill>
                <a:schemeClr val="accent6">
                  <a:lumMod val="75000"/>
                </a:schemeClr>
              </a:solidFill>
            </c:spPr>
          </c:dPt>
          <c:dPt>
            <c:idx val="3"/>
            <c:bubble3D val="0"/>
            <c:spPr>
              <a:solidFill>
                <a:srgbClr val="FE2A1A"/>
              </a:solidFill>
            </c:spPr>
          </c:dPt>
          <c:dLbls>
            <c:spPr>
              <a:noFill/>
              <a:ln w="25400">
                <a:noFill/>
              </a:ln>
            </c:spPr>
            <c:txPr>
              <a:bodyPr/>
              <a:lstStyle/>
              <a:p>
                <a:pPr>
                  <a:defRPr sz="1200" b="1" i="1" u="none" strike="noStrike" baseline="0">
                    <a:solidFill>
                      <a:srgbClr val="000000"/>
                    </a:solidFill>
                    <a:latin typeface="Calibri"/>
                    <a:ea typeface="Calibri"/>
                    <a:cs typeface="Calibri"/>
                  </a:defRPr>
                </a:pPr>
                <a:endParaRPr lang="lv-LV"/>
              </a:p>
            </c:txPr>
            <c:showLegendKey val="0"/>
            <c:showVal val="0"/>
            <c:showCatName val="0"/>
            <c:showSerName val="0"/>
            <c:showPercent val="1"/>
            <c:showBubbleSize val="0"/>
            <c:showLeaderLines val="1"/>
            <c:extLst>
              <c:ext xmlns:c15="http://schemas.microsoft.com/office/drawing/2012/chart" uri="{CE6537A1-D6FC-4f65-9D91-7224C49458BB}"/>
            </c:extLst>
          </c:dLbls>
          <c:cat>
            <c:strRef>
              <c:f>'01.2015'!$A$23:$A$26</c:f>
              <c:strCache>
                <c:ptCount val="4"/>
                <c:pt idx="0">
                  <c:v>labi</c:v>
                </c:pt>
                <c:pt idx="1">
                  <c:v>vidēji</c:v>
                </c:pt>
                <c:pt idx="2">
                  <c:v>slikti</c:v>
                </c:pt>
                <c:pt idx="3">
                  <c:v>ekstrem</c:v>
                </c:pt>
              </c:strCache>
            </c:strRef>
          </c:cat>
          <c:val>
            <c:numRef>
              <c:f>'01.2015'!$C$23:$C$26</c:f>
              <c:numCache>
                <c:formatCode>0</c:formatCode>
                <c:ptCount val="4"/>
                <c:pt idx="0">
                  <c:v>0</c:v>
                </c:pt>
                <c:pt idx="1">
                  <c:v>0</c:v>
                </c:pt>
                <c:pt idx="2">
                  <c:v>0</c:v>
                </c:pt>
                <c:pt idx="3">
                  <c:v>0</c:v>
                </c:pt>
              </c:numCache>
            </c:numRef>
          </c:val>
        </c:ser>
        <c:dLbls>
          <c:showLegendKey val="0"/>
          <c:showVal val="0"/>
          <c:showCatName val="0"/>
          <c:showSerName val="0"/>
          <c:showPercent val="1"/>
          <c:showBubbleSize val="0"/>
          <c:showLeaderLines val="1"/>
        </c:dLbls>
      </c:pie3DChart>
      <c:spPr>
        <a:noFill/>
        <a:ln w="25400">
          <a:noFill/>
        </a:ln>
      </c:spPr>
    </c:plotArea>
    <c:legend>
      <c:legendPos val="r"/>
      <c:layout>
        <c:manualLayout>
          <c:xMode val="edge"/>
          <c:yMode val="edge"/>
          <c:x val="0.83507668098864651"/>
          <c:y val="0.31226791772979784"/>
          <c:w val="0.16105773663537959"/>
          <c:h val="0.46052783992407148"/>
        </c:manualLayout>
      </c:layout>
      <c:overlay val="0"/>
      <c:txPr>
        <a:bodyPr/>
        <a:lstStyle/>
        <a:p>
          <a:pPr>
            <a:defRPr sz="920" b="0" i="0" u="none" strike="noStrike" baseline="0">
              <a:solidFill>
                <a:srgbClr val="000000"/>
              </a:solidFill>
              <a:latin typeface="Calibri"/>
              <a:ea typeface="Calibri"/>
              <a:cs typeface="Calibri"/>
            </a:defRPr>
          </a:pPr>
          <a:endParaRPr lang="lv-LV"/>
        </a:p>
      </c:txPr>
    </c:legend>
    <c:plotVisOnly val="1"/>
    <c:dispBlanksAs val="zero"/>
    <c:showDLblsOverMax val="0"/>
  </c:chart>
  <c:spPr>
    <a:ln>
      <a:noFill/>
    </a:ln>
  </c:spPr>
  <c:txPr>
    <a:bodyPr/>
    <a:lstStyle/>
    <a:p>
      <a:pPr>
        <a:defRPr sz="1000" b="0" i="0" u="none" strike="noStrike" baseline="0">
          <a:solidFill>
            <a:srgbClr val="000000"/>
          </a:solidFill>
          <a:latin typeface="Calibri"/>
          <a:ea typeface="Calibri"/>
          <a:cs typeface="Calibri"/>
        </a:defRPr>
      </a:pPr>
      <a:endParaRPr lang="lv-LV"/>
    </a:p>
  </c:txPr>
  <c:printSettings>
    <c:headerFooter/>
    <c:pageMargins b="0.75000000000000455" l="0.70000000000000062" r="0.70000000000000062" t="0.7500000000000045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lv-LV"/>
  <c:roundedCorners val="0"/>
  <mc:AlternateContent xmlns:mc="http://schemas.openxmlformats.org/markup-compatibility/2006">
    <mc:Choice xmlns:c14="http://schemas.microsoft.com/office/drawing/2007/8/2/chart" Requires="c14">
      <c14:style val="132"/>
    </mc:Choice>
    <mc:Fallback>
      <c:style val="32"/>
    </mc:Fallback>
  </mc:AlternateContent>
  <c:chart>
    <c:title>
      <c:tx>
        <c:rich>
          <a:bodyPr/>
          <a:lstStyle/>
          <a:p>
            <a:pPr>
              <a:defRPr/>
            </a:pPr>
            <a:r>
              <a:rPr lang="lv-LV" sz="1600" i="1"/>
              <a:t>Darba</a:t>
            </a:r>
            <a:r>
              <a:rPr lang="lv-LV" sz="1600" i="1" baseline="0"/>
              <a:t> ražīgums cirsmās</a:t>
            </a:r>
            <a:endParaRPr lang="en-US" sz="1600" i="1"/>
          </a:p>
        </c:rich>
      </c:tx>
      <c:layout>
        <c:manualLayout>
          <c:xMode val="edge"/>
          <c:yMode val="edge"/>
          <c:x val="0.32708259061200612"/>
          <c:y val="1.3266998341625221E-2"/>
        </c:manualLayout>
      </c:layout>
      <c:overlay val="0"/>
    </c:title>
    <c:autoTitleDeleted val="0"/>
    <c:view3D>
      <c:rotX val="15"/>
      <c:rotY val="20"/>
      <c:rAngAx val="1"/>
    </c:view3D>
    <c:floor>
      <c:thickness val="0"/>
    </c:floor>
    <c:sideWall>
      <c:thickness val="0"/>
    </c:sideWall>
    <c:backWall>
      <c:thickness val="0"/>
    </c:backWall>
    <c:plotArea>
      <c:layout>
        <c:manualLayout>
          <c:layoutTarget val="inner"/>
          <c:xMode val="edge"/>
          <c:yMode val="edge"/>
          <c:x val="0.10003018372703416"/>
          <c:y val="0.19480351414406533"/>
          <c:w val="0.86928608923884509"/>
          <c:h val="0.43201530916878467"/>
        </c:manualLayout>
      </c:layout>
      <c:bar3DChart>
        <c:barDir val="col"/>
        <c:grouping val="clustered"/>
        <c:varyColors val="0"/>
        <c:ser>
          <c:idx val="0"/>
          <c:order val="0"/>
          <c:tx>
            <c:strRef>
              <c:f>'01.2015'!$A$17</c:f>
              <c:strCache>
                <c:ptCount val="1"/>
                <c:pt idx="0">
                  <c:v>m3 vidēji motor/st</c:v>
                </c:pt>
              </c:strCache>
            </c:strRef>
          </c:tx>
          <c:invertIfNegative val="0"/>
          <c:dLbls>
            <c:spPr>
              <a:noFill/>
              <a:ln>
                <a:noFill/>
              </a:ln>
              <a:effectLst/>
            </c:spPr>
            <c:txPr>
              <a:bodyPr/>
              <a:lstStyle/>
              <a:p>
                <a:pPr>
                  <a:defRPr b="1" i="1"/>
                </a:pPr>
                <a:endParaRPr lang="lv-LV"/>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'01.2015'!$B$8:$P$8</c:f>
              <c:numCache>
                <c:formatCode>General</c:formatCode>
                <c:ptCount val="15"/>
              </c:numCache>
            </c:numRef>
          </c:cat>
          <c:val>
            <c:numRef>
              <c:f>'01.2015'!$B$17:$P$17</c:f>
              <c:numCache>
                <c:formatCode>0.0</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er>
        <c:dLbls>
          <c:showLegendKey val="0"/>
          <c:showVal val="0"/>
          <c:showCatName val="0"/>
          <c:showSerName val="0"/>
          <c:showPercent val="0"/>
          <c:showBubbleSize val="0"/>
        </c:dLbls>
        <c:gapWidth val="150"/>
        <c:shape val="cylinder"/>
        <c:axId val="180200760"/>
        <c:axId val="180201152"/>
        <c:axId val="0"/>
      </c:bar3DChart>
      <c:catAx>
        <c:axId val="180200760"/>
        <c:scaling>
          <c:orientation val="minMax"/>
        </c:scaling>
        <c:delete val="0"/>
        <c:axPos val="b"/>
        <c:numFmt formatCode="General" sourceLinked="1"/>
        <c:majorTickMark val="out"/>
        <c:minorTickMark val="none"/>
        <c:tickLblPos val="nextTo"/>
        <c:txPr>
          <a:bodyPr/>
          <a:lstStyle/>
          <a:p>
            <a:pPr>
              <a:defRPr sz="800"/>
            </a:pPr>
            <a:endParaRPr lang="lv-LV"/>
          </a:p>
        </c:txPr>
        <c:crossAx val="180201152"/>
        <c:crosses val="autoZero"/>
        <c:auto val="1"/>
        <c:lblAlgn val="ctr"/>
        <c:lblOffset val="100"/>
        <c:noMultiLvlLbl val="0"/>
      </c:catAx>
      <c:valAx>
        <c:axId val="180201152"/>
        <c:scaling>
          <c:orientation val="minMax"/>
        </c:scaling>
        <c:delete val="0"/>
        <c:axPos val="l"/>
        <c:majorGridlines>
          <c:spPr>
            <a:ln w="3175">
              <a:solidFill>
                <a:schemeClr val="bg1">
                  <a:lumMod val="85000"/>
                </a:schemeClr>
              </a:solidFill>
            </a:ln>
          </c:spPr>
        </c:majorGridlines>
        <c:numFmt formatCode="0.0" sourceLinked="1"/>
        <c:majorTickMark val="out"/>
        <c:minorTickMark val="none"/>
        <c:tickLblPos val="nextTo"/>
        <c:txPr>
          <a:bodyPr/>
          <a:lstStyle/>
          <a:p>
            <a:pPr>
              <a:defRPr sz="800"/>
            </a:pPr>
            <a:endParaRPr lang="lv-LV"/>
          </a:p>
        </c:txPr>
        <c:crossAx val="180200760"/>
        <c:crosses val="autoZero"/>
        <c:crossBetween val="between"/>
      </c:valAx>
    </c:plotArea>
    <c:legend>
      <c:legendPos val="r"/>
      <c:layout>
        <c:manualLayout>
          <c:xMode val="edge"/>
          <c:yMode val="edge"/>
          <c:x val="0.31725133110770398"/>
          <c:y val="0.85597947233921334"/>
          <c:w val="0.31052646544182311"/>
          <c:h val="8.3717191601050026E-2"/>
        </c:manualLayout>
      </c:layout>
      <c:overlay val="0"/>
    </c:legend>
    <c:plotVisOnly val="1"/>
    <c:dispBlanksAs val="gap"/>
    <c:showDLblsOverMax val="0"/>
  </c:chart>
  <c:spPr>
    <a:ln>
      <a:noFill/>
    </a:ln>
  </c:spPr>
  <c:printSettings>
    <c:headerFooter/>
    <c:pageMargins b="0.75000000000000344" l="0.70000000000000062" r="0.70000000000000062" t="0.75000000000000344" header="0.30000000000000032" footer="0.30000000000000032"/>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jpeg"/><Relationship Id="rId4"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38100</xdr:rowOff>
    </xdr:from>
    <xdr:to>
      <xdr:col>1</xdr:col>
      <xdr:colOff>85725</xdr:colOff>
      <xdr:row>3</xdr:row>
      <xdr:rowOff>19050</xdr:rowOff>
    </xdr:to>
    <xdr:pic>
      <xdr:nvPicPr>
        <xdr:cNvPr id="2" name="Picture 3" descr="Logo"/>
        <xdr:cNvPicPr>
          <a:picLocks noChangeAspect="1" noChangeArrowheads="1"/>
        </xdr:cNvPicPr>
      </xdr:nvPicPr>
      <xdr:blipFill>
        <a:blip xmlns:r="http://schemas.openxmlformats.org/officeDocument/2006/relationships" r:embed="rId1" cstate="print"/>
        <a:srcRect/>
        <a:stretch>
          <a:fillRect/>
        </a:stretch>
      </xdr:blipFill>
      <xdr:spPr bwMode="auto">
        <a:xfrm>
          <a:off x="0" y="38100"/>
          <a:ext cx="1714500" cy="657225"/>
        </a:xfrm>
        <a:prstGeom prst="rect">
          <a:avLst/>
        </a:prstGeom>
        <a:noFill/>
        <a:ln w="9525">
          <a:noFill/>
          <a:miter lim="800000"/>
          <a:headEnd/>
          <a:tailEnd/>
        </a:ln>
      </xdr:spPr>
    </xdr:pic>
    <xdr:clientData/>
  </xdr:twoCellAnchor>
  <xdr:twoCellAnchor>
    <xdr:from>
      <xdr:col>5</xdr:col>
      <xdr:colOff>371475</xdr:colOff>
      <xdr:row>30</xdr:row>
      <xdr:rowOff>180975</xdr:rowOff>
    </xdr:from>
    <xdr:to>
      <xdr:col>17</xdr:col>
      <xdr:colOff>460376</xdr:colOff>
      <xdr:row>41</xdr:row>
      <xdr:rowOff>171450</xdr:rowOff>
    </xdr:to>
    <xdr:graphicFrame macro="">
      <xdr:nvGraphicFramePr>
        <xdr:cNvPr id="3" name="Diagramma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9526</xdr:colOff>
      <xdr:row>26</xdr:row>
      <xdr:rowOff>28574</xdr:rowOff>
    </xdr:from>
    <xdr:to>
      <xdr:col>6</xdr:col>
      <xdr:colOff>76201</xdr:colOff>
      <xdr:row>40</xdr:row>
      <xdr:rowOff>95249</xdr:rowOff>
    </xdr:to>
    <xdr:graphicFrame macro="">
      <xdr:nvGraphicFramePr>
        <xdr:cNvPr id="4" name="Diagramma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371473</xdr:colOff>
      <xdr:row>21</xdr:row>
      <xdr:rowOff>19049</xdr:rowOff>
    </xdr:from>
    <xdr:to>
      <xdr:col>17</xdr:col>
      <xdr:colOff>533400</xdr:colOff>
      <xdr:row>31</xdr:row>
      <xdr:rowOff>123825</xdr:rowOff>
    </xdr:to>
    <xdr:graphicFrame macro="">
      <xdr:nvGraphicFramePr>
        <xdr:cNvPr id="5" name="Diagramma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Office dizains">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5"/>
  <sheetViews>
    <sheetView tabSelected="1" zoomScaleNormal="100" workbookViewId="0">
      <selection activeCell="P9" sqref="P9"/>
    </sheetView>
  </sheetViews>
  <sheetFormatPr defaultRowHeight="15" x14ac:dyDescent="0.25"/>
  <cols>
    <col min="1" max="1" width="24.42578125" style="1" customWidth="1"/>
    <col min="2" max="16" width="6.85546875" style="1" customWidth="1"/>
    <col min="17" max="17" width="9.42578125" style="1" customWidth="1"/>
    <col min="18" max="19" width="9.140625" style="1"/>
    <col min="20" max="20" width="9.140625" style="1" hidden="1" customWidth="1"/>
    <col min="21" max="16384" width="9.140625" style="1"/>
  </cols>
  <sheetData>
    <row r="1" spans="1:20" x14ac:dyDescent="0.25">
      <c r="O1" s="35" t="s">
        <v>37</v>
      </c>
    </row>
    <row r="2" spans="1:20" ht="23.25" x14ac:dyDescent="0.35">
      <c r="C2" s="6" t="s">
        <v>43</v>
      </c>
    </row>
    <row r="3" spans="1:20" x14ac:dyDescent="0.25">
      <c r="T3" s="1" t="s">
        <v>9</v>
      </c>
    </row>
    <row r="4" spans="1:20" x14ac:dyDescent="0.25">
      <c r="A4" s="37" t="s">
        <v>0</v>
      </c>
      <c r="B4" s="37"/>
      <c r="C4" s="38"/>
      <c r="D4" s="38"/>
      <c r="E4" s="38"/>
      <c r="F4" s="38"/>
      <c r="G4" s="38"/>
      <c r="H4" s="7"/>
      <c r="I4" s="26" t="s">
        <v>36</v>
      </c>
      <c r="J4" s="7"/>
      <c r="K4" s="7"/>
      <c r="L4" s="7"/>
      <c r="M4" s="39"/>
      <c r="N4" s="39"/>
      <c r="O4" s="39"/>
      <c r="P4" s="7"/>
      <c r="T4" s="1" t="s">
        <v>10</v>
      </c>
    </row>
    <row r="5" spans="1:20" x14ac:dyDescent="0.25">
      <c r="T5" s="1" t="s">
        <v>11</v>
      </c>
    </row>
    <row r="6" spans="1:20" x14ac:dyDescent="0.25">
      <c r="A6" s="37" t="s">
        <v>1</v>
      </c>
      <c r="B6" s="37"/>
      <c r="C6" s="38"/>
      <c r="D6" s="38"/>
      <c r="E6" s="38"/>
      <c r="F6" s="38"/>
      <c r="G6" s="38"/>
      <c r="H6" s="7"/>
      <c r="I6" s="20" t="s">
        <v>25</v>
      </c>
      <c r="J6" s="7"/>
      <c r="K6" s="38"/>
      <c r="L6" s="39"/>
      <c r="M6" s="7"/>
      <c r="N6" s="7"/>
      <c r="O6" s="7"/>
      <c r="P6" s="7"/>
      <c r="T6" s="1" t="s">
        <v>15</v>
      </c>
    </row>
    <row r="8" spans="1:20" ht="30" customHeight="1" x14ac:dyDescent="0.25">
      <c r="A8" s="5" t="s">
        <v>2</v>
      </c>
      <c r="B8" s="22"/>
      <c r="C8" s="22"/>
      <c r="D8" s="22"/>
      <c r="E8" s="22"/>
      <c r="F8" s="22"/>
      <c r="G8" s="22"/>
      <c r="H8" s="22"/>
      <c r="I8" s="22"/>
      <c r="J8" s="22"/>
      <c r="K8" s="22"/>
      <c r="L8" s="22"/>
      <c r="M8" s="22"/>
      <c r="N8" s="22"/>
      <c r="O8" s="22"/>
      <c r="P8" s="22"/>
      <c r="Q8" s="21" t="s">
        <v>12</v>
      </c>
    </row>
    <row r="9" spans="1:20" x14ac:dyDescent="0.25">
      <c r="A9" s="3" t="s">
        <v>4</v>
      </c>
      <c r="B9" s="23"/>
      <c r="C9" s="23"/>
      <c r="D9" s="23"/>
      <c r="E9" s="23"/>
      <c r="F9" s="23"/>
      <c r="G9" s="23"/>
      <c r="H9" s="23"/>
      <c r="I9" s="23"/>
      <c r="J9" s="23"/>
      <c r="K9" s="23"/>
      <c r="L9" s="23"/>
      <c r="M9" s="23"/>
      <c r="N9" s="23"/>
      <c r="O9" s="23"/>
      <c r="P9" s="23"/>
      <c r="Q9" s="27">
        <f>IF(P10&lt;&gt;0,P10,IF(O10&lt;&gt;0,O10,IF(N10&lt;&gt;0,N10,IF(M10&lt;&gt;0,M10,IF(L10&lt;&gt;0,L10,IF(K10&lt;&gt;0,K10,IF(J10&lt;&gt;0,J10,IF(I10&lt;&gt;0,I10,IF(H10&lt;&gt;0,H10,IF(G10&lt;&gt;0,G10,IF(F10&lt;&gt;0,F10,IF(E10&lt;&gt;0,E10,IF(D10&lt;&gt;0,D10,IF(C10&lt;&gt;0,C10,IF(B10&lt;&gt;0,B10,B9)))))))))))))))</f>
        <v>0</v>
      </c>
      <c r="T9" s="1" t="s">
        <v>26</v>
      </c>
    </row>
    <row r="10" spans="1:20" x14ac:dyDescent="0.25">
      <c r="A10" s="3" t="s">
        <v>5</v>
      </c>
      <c r="B10" s="23"/>
      <c r="C10" s="23"/>
      <c r="D10" s="23"/>
      <c r="E10" s="23"/>
      <c r="F10" s="23"/>
      <c r="G10" s="23"/>
      <c r="H10" s="23"/>
      <c r="I10" s="23"/>
      <c r="J10" s="23"/>
      <c r="K10" s="23"/>
      <c r="L10" s="23"/>
      <c r="M10" s="23"/>
      <c r="N10" s="23"/>
      <c r="O10" s="23"/>
      <c r="P10" s="23"/>
      <c r="Q10" s="3"/>
      <c r="T10" s="1" t="s">
        <v>27</v>
      </c>
    </row>
    <row r="11" spans="1:20" x14ac:dyDescent="0.25">
      <c r="A11" s="3" t="s">
        <v>6</v>
      </c>
      <c r="B11" s="4">
        <f>IF(B10&lt;&gt;0,B10-B9,0)</f>
        <v>0</v>
      </c>
      <c r="C11" s="4">
        <f t="shared" ref="C11:P11" si="0">IF(C10&lt;&gt;0,C10-C9,0)</f>
        <v>0</v>
      </c>
      <c r="D11" s="4">
        <f t="shared" si="0"/>
        <v>0</v>
      </c>
      <c r="E11" s="4">
        <f t="shared" si="0"/>
        <v>0</v>
      </c>
      <c r="F11" s="4">
        <f t="shared" si="0"/>
        <v>0</v>
      </c>
      <c r="G11" s="4">
        <f t="shared" si="0"/>
        <v>0</v>
      </c>
      <c r="H11" s="4">
        <f t="shared" si="0"/>
        <v>0</v>
      </c>
      <c r="I11" s="4">
        <f t="shared" si="0"/>
        <v>0</v>
      </c>
      <c r="J11" s="4">
        <f t="shared" si="0"/>
        <v>0</v>
      </c>
      <c r="K11" s="4">
        <f t="shared" si="0"/>
        <v>0</v>
      </c>
      <c r="L11" s="4">
        <f t="shared" si="0"/>
        <v>0</v>
      </c>
      <c r="M11" s="4">
        <f t="shared" si="0"/>
        <v>0</v>
      </c>
      <c r="N11" s="4">
        <f t="shared" si="0"/>
        <v>0</v>
      </c>
      <c r="O11" s="4">
        <f t="shared" si="0"/>
        <v>0</v>
      </c>
      <c r="P11" s="4">
        <f t="shared" si="0"/>
        <v>0</v>
      </c>
      <c r="Q11" s="11">
        <f>SUM(B11:P11)</f>
        <v>0</v>
      </c>
      <c r="T11" s="1" t="s">
        <v>28</v>
      </c>
    </row>
    <row r="12" spans="1:20" x14ac:dyDescent="0.25">
      <c r="A12" s="3" t="s">
        <v>3</v>
      </c>
      <c r="B12" s="24"/>
      <c r="C12" s="24"/>
      <c r="D12" s="24"/>
      <c r="E12" s="24"/>
      <c r="F12" s="24"/>
      <c r="G12" s="24"/>
      <c r="H12" s="24"/>
      <c r="I12" s="24"/>
      <c r="J12" s="24"/>
      <c r="K12" s="24"/>
      <c r="L12" s="24"/>
      <c r="M12" s="24"/>
      <c r="N12" s="24"/>
      <c r="O12" s="24"/>
      <c r="P12" s="24"/>
      <c r="Q12" s="3"/>
      <c r="T12" s="1" t="s">
        <v>29</v>
      </c>
    </row>
    <row r="13" spans="1:20" x14ac:dyDescent="0.25">
      <c r="A13" s="3" t="s">
        <v>7</v>
      </c>
      <c r="B13" s="30"/>
      <c r="C13" s="30"/>
      <c r="D13" s="30"/>
      <c r="E13" s="30"/>
      <c r="F13" s="30"/>
      <c r="G13" s="30"/>
      <c r="H13" s="30"/>
      <c r="I13" s="30"/>
      <c r="J13" s="30"/>
      <c r="K13" s="30"/>
      <c r="L13" s="30"/>
      <c r="M13" s="30"/>
      <c r="N13" s="30"/>
      <c r="O13" s="30"/>
      <c r="P13" s="30"/>
      <c r="Q13" s="12">
        <f>IF(B13=0,0,ROUND((AVERAGE(B13:P13)),0))</f>
        <v>0</v>
      </c>
      <c r="T13" s="1" t="s">
        <v>30</v>
      </c>
    </row>
    <row r="14" spans="1:20" x14ac:dyDescent="0.25">
      <c r="A14" s="3" t="s">
        <v>41</v>
      </c>
      <c r="B14" s="31"/>
      <c r="C14" s="31"/>
      <c r="D14" s="31"/>
      <c r="E14" s="31"/>
      <c r="F14" s="31"/>
      <c r="G14" s="31"/>
      <c r="H14" s="31"/>
      <c r="I14" s="31"/>
      <c r="J14" s="31"/>
      <c r="K14" s="31"/>
      <c r="L14" s="31"/>
      <c r="M14" s="31"/>
      <c r="N14" s="31"/>
      <c r="O14" s="31"/>
      <c r="P14" s="31"/>
      <c r="Q14" s="10">
        <f>SUM(B14:P14)</f>
        <v>0</v>
      </c>
      <c r="T14" s="1" t="s">
        <v>31</v>
      </c>
    </row>
    <row r="15" spans="1:20" x14ac:dyDescent="0.25">
      <c r="A15" s="3" t="s">
        <v>8</v>
      </c>
      <c r="B15" s="32"/>
      <c r="C15" s="32"/>
      <c r="D15" s="32"/>
      <c r="E15" s="32"/>
      <c r="F15" s="32"/>
      <c r="G15" s="32"/>
      <c r="H15" s="32"/>
      <c r="I15" s="32"/>
      <c r="J15" s="32"/>
      <c r="K15" s="32"/>
      <c r="L15" s="32"/>
      <c r="M15" s="32"/>
      <c r="N15" s="32"/>
      <c r="O15" s="32"/>
      <c r="P15" s="32"/>
      <c r="Q15" s="33">
        <f>SUM(B15:P15)</f>
        <v>0</v>
      </c>
      <c r="T15" s="1" t="s">
        <v>32</v>
      </c>
    </row>
    <row r="16" spans="1:20" x14ac:dyDescent="0.25">
      <c r="A16" s="3" t="s">
        <v>40</v>
      </c>
      <c r="B16" s="28">
        <f t="shared" ref="B16:I16" si="1">ROUND(IF(ISBLANK(B$14)=TRUE,"0",B14/B15),1)</f>
        <v>0</v>
      </c>
      <c r="C16" s="28">
        <f t="shared" si="1"/>
        <v>0</v>
      </c>
      <c r="D16" s="28">
        <f t="shared" si="1"/>
        <v>0</v>
      </c>
      <c r="E16" s="28">
        <f t="shared" si="1"/>
        <v>0</v>
      </c>
      <c r="F16" s="28">
        <f t="shared" si="1"/>
        <v>0</v>
      </c>
      <c r="G16" s="28">
        <f t="shared" si="1"/>
        <v>0</v>
      </c>
      <c r="H16" s="28">
        <f t="shared" si="1"/>
        <v>0</v>
      </c>
      <c r="I16" s="28">
        <f t="shared" si="1"/>
        <v>0</v>
      </c>
      <c r="J16" s="28">
        <f t="shared" ref="J16:P16" si="2">ROUND(IF(ISBLANK(J$14)=TRUE,"0",J14/J15),1)</f>
        <v>0</v>
      </c>
      <c r="K16" s="28">
        <f t="shared" si="2"/>
        <v>0</v>
      </c>
      <c r="L16" s="28">
        <f t="shared" si="2"/>
        <v>0</v>
      </c>
      <c r="M16" s="28">
        <f t="shared" si="2"/>
        <v>0</v>
      </c>
      <c r="N16" s="28">
        <f t="shared" si="2"/>
        <v>0</v>
      </c>
      <c r="O16" s="28">
        <f t="shared" si="2"/>
        <v>0</v>
      </c>
      <c r="P16" s="28">
        <f t="shared" si="2"/>
        <v>0</v>
      </c>
      <c r="Q16" s="29">
        <f>IF(B16=0,0,ROUND(($Q$14/$Q$15),1))</f>
        <v>0</v>
      </c>
      <c r="T16" s="1" t="s">
        <v>33</v>
      </c>
    </row>
    <row r="17" spans="1:20" x14ac:dyDescent="0.25">
      <c r="A17" s="3" t="s">
        <v>39</v>
      </c>
      <c r="B17" s="19">
        <f t="shared" ref="B17:P17" si="3">ROUND(IF(ISBLANK(B$14)=TRUE,"0",B14/B11),1)</f>
        <v>0</v>
      </c>
      <c r="C17" s="19">
        <f t="shared" si="3"/>
        <v>0</v>
      </c>
      <c r="D17" s="19">
        <f t="shared" si="3"/>
        <v>0</v>
      </c>
      <c r="E17" s="19">
        <f t="shared" si="3"/>
        <v>0</v>
      </c>
      <c r="F17" s="19">
        <f t="shared" si="3"/>
        <v>0</v>
      </c>
      <c r="G17" s="19">
        <f t="shared" si="3"/>
        <v>0</v>
      </c>
      <c r="H17" s="19">
        <f t="shared" si="3"/>
        <v>0</v>
      </c>
      <c r="I17" s="19">
        <f t="shared" si="3"/>
        <v>0</v>
      </c>
      <c r="J17" s="19">
        <f t="shared" si="3"/>
        <v>0</v>
      </c>
      <c r="K17" s="19">
        <f t="shared" si="3"/>
        <v>0</v>
      </c>
      <c r="L17" s="19">
        <f t="shared" si="3"/>
        <v>0</v>
      </c>
      <c r="M17" s="19">
        <f t="shared" si="3"/>
        <v>0</v>
      </c>
      <c r="N17" s="19">
        <f t="shared" si="3"/>
        <v>0</v>
      </c>
      <c r="O17" s="19">
        <f t="shared" si="3"/>
        <v>0</v>
      </c>
      <c r="P17" s="19">
        <f t="shared" si="3"/>
        <v>0</v>
      </c>
      <c r="Q17" s="10">
        <f>IF(B17=0,0,ROUND(($Q$14/$Q$11),1))</f>
        <v>0</v>
      </c>
    </row>
    <row r="19" spans="1:20" hidden="1" x14ac:dyDescent="0.25">
      <c r="A19" s="8" t="s">
        <v>13</v>
      </c>
      <c r="B19" s="9">
        <f>IF(B14=0,0,ROUND((B14/$Q$14),4))</f>
        <v>0</v>
      </c>
      <c r="C19" s="9">
        <f t="shared" ref="C19:P19" si="4">IF(C14=0,0,ROUND((C14/$Q$14),4))</f>
        <v>0</v>
      </c>
      <c r="D19" s="9">
        <f t="shared" si="4"/>
        <v>0</v>
      </c>
      <c r="E19" s="9">
        <f t="shared" si="4"/>
        <v>0</v>
      </c>
      <c r="F19" s="9">
        <f t="shared" si="4"/>
        <v>0</v>
      </c>
      <c r="G19" s="9">
        <f t="shared" si="4"/>
        <v>0</v>
      </c>
      <c r="H19" s="9">
        <f t="shared" si="4"/>
        <v>0</v>
      </c>
      <c r="I19" s="9">
        <f t="shared" si="4"/>
        <v>0</v>
      </c>
      <c r="J19" s="9">
        <f t="shared" si="4"/>
        <v>0</v>
      </c>
      <c r="K19" s="9">
        <f t="shared" si="4"/>
        <v>0</v>
      </c>
      <c r="L19" s="9">
        <f t="shared" si="4"/>
        <v>0</v>
      </c>
      <c r="M19" s="9">
        <f t="shared" si="4"/>
        <v>0</v>
      </c>
      <c r="N19" s="9">
        <f t="shared" si="4"/>
        <v>0</v>
      </c>
      <c r="O19" s="9">
        <f t="shared" si="4"/>
        <v>0</v>
      </c>
      <c r="P19" s="9">
        <f t="shared" si="4"/>
        <v>0</v>
      </c>
      <c r="T19" s="1" t="s">
        <v>33</v>
      </c>
    </row>
    <row r="20" spans="1:20" x14ac:dyDescent="0.25">
      <c r="A20" s="4" t="s">
        <v>14</v>
      </c>
      <c r="B20" s="14">
        <f t="shared" ref="B20:P20" si="5">ROUND((B13*B19),4)</f>
        <v>0</v>
      </c>
      <c r="C20" s="15">
        <f t="shared" si="5"/>
        <v>0</v>
      </c>
      <c r="D20" s="15">
        <f t="shared" si="5"/>
        <v>0</v>
      </c>
      <c r="E20" s="15">
        <f t="shared" si="5"/>
        <v>0</v>
      </c>
      <c r="F20" s="15">
        <f t="shared" si="5"/>
        <v>0</v>
      </c>
      <c r="G20" s="15">
        <f t="shared" si="5"/>
        <v>0</v>
      </c>
      <c r="H20" s="15">
        <f t="shared" si="5"/>
        <v>0</v>
      </c>
      <c r="I20" s="15">
        <f t="shared" si="5"/>
        <v>0</v>
      </c>
      <c r="J20" s="15">
        <f t="shared" si="5"/>
        <v>0</v>
      </c>
      <c r="K20" s="15">
        <f t="shared" si="5"/>
        <v>0</v>
      </c>
      <c r="L20" s="15">
        <f t="shared" si="5"/>
        <v>0</v>
      </c>
      <c r="M20" s="15">
        <f t="shared" si="5"/>
        <v>0</v>
      </c>
      <c r="N20" s="15">
        <f t="shared" si="5"/>
        <v>0</v>
      </c>
      <c r="O20" s="15">
        <f t="shared" si="5"/>
        <v>0</v>
      </c>
      <c r="P20" s="16">
        <f t="shared" si="5"/>
        <v>0</v>
      </c>
      <c r="Q20" s="12">
        <f>ROUND((SUM(B20:P20)),0)</f>
        <v>0</v>
      </c>
    </row>
    <row r="21" spans="1:20" x14ac:dyDescent="0.25">
      <c r="A21" s="4" t="s">
        <v>42</v>
      </c>
      <c r="B21" s="14">
        <f t="shared" ref="B21:P21" si="6">ROUND((B17*B19),4)</f>
        <v>0</v>
      </c>
      <c r="C21" s="15">
        <f t="shared" si="6"/>
        <v>0</v>
      </c>
      <c r="D21" s="15">
        <f t="shared" si="6"/>
        <v>0</v>
      </c>
      <c r="E21" s="15">
        <f t="shared" si="6"/>
        <v>0</v>
      </c>
      <c r="F21" s="15">
        <f t="shared" si="6"/>
        <v>0</v>
      </c>
      <c r="G21" s="15">
        <f t="shared" si="6"/>
        <v>0</v>
      </c>
      <c r="H21" s="15">
        <f t="shared" si="6"/>
        <v>0</v>
      </c>
      <c r="I21" s="15">
        <f t="shared" si="6"/>
        <v>0</v>
      </c>
      <c r="J21" s="15">
        <f t="shared" si="6"/>
        <v>0</v>
      </c>
      <c r="K21" s="15">
        <f t="shared" si="6"/>
        <v>0</v>
      </c>
      <c r="L21" s="15">
        <f t="shared" si="6"/>
        <v>0</v>
      </c>
      <c r="M21" s="25">
        <f t="shared" si="6"/>
        <v>0</v>
      </c>
      <c r="N21" s="15">
        <f t="shared" si="6"/>
        <v>0</v>
      </c>
      <c r="O21" s="15">
        <f t="shared" si="6"/>
        <v>0</v>
      </c>
      <c r="P21" s="16">
        <f t="shared" si="6"/>
        <v>0</v>
      </c>
      <c r="Q21" s="10">
        <f>ROUND((SUM(B21:P21)),1)</f>
        <v>0</v>
      </c>
    </row>
    <row r="22" spans="1:20" x14ac:dyDescent="0.25">
      <c r="A22" s="13" t="s">
        <v>16</v>
      </c>
      <c r="B22" s="13" t="s">
        <v>17</v>
      </c>
      <c r="C22" s="13" t="s">
        <v>38</v>
      </c>
    </row>
    <row r="23" spans="1:20" x14ac:dyDescent="0.25">
      <c r="A23" s="3" t="s">
        <v>9</v>
      </c>
      <c r="B23" s="3">
        <f>COUNTIF($B$12:$P$12,A23)</f>
        <v>0</v>
      </c>
      <c r="C23" s="34">
        <f>SUMIF($B$12:$P$12,A23,$B$14:$P$14)</f>
        <v>0</v>
      </c>
    </row>
    <row r="24" spans="1:20" x14ac:dyDescent="0.25">
      <c r="A24" s="3" t="s">
        <v>10</v>
      </c>
      <c r="B24" s="3">
        <f>COUNTIF($B$12:$P$12,A24)</f>
        <v>0</v>
      </c>
      <c r="C24" s="34">
        <f>SUMIF($B$12:$P$12,A24,$B$14:$P$14)</f>
        <v>0</v>
      </c>
    </row>
    <row r="25" spans="1:20" x14ac:dyDescent="0.25">
      <c r="A25" s="3" t="s">
        <v>11</v>
      </c>
      <c r="B25" s="3">
        <f>COUNTIF($B$12:$P$12,A25)</f>
        <v>0</v>
      </c>
      <c r="C25" s="34">
        <f>SUMIF($B$12:$P$12,A25,$B$14:$P$14)</f>
        <v>0</v>
      </c>
    </row>
    <row r="26" spans="1:20" x14ac:dyDescent="0.25">
      <c r="A26" s="3" t="s">
        <v>15</v>
      </c>
      <c r="B26" s="3">
        <f>COUNTIF($B$12:$P$12,A26)</f>
        <v>0</v>
      </c>
      <c r="C26" s="34">
        <f>SUMIF($B$12:$P$12,A26,$B$14:$P$14)</f>
        <v>0</v>
      </c>
    </row>
    <row r="27" spans="1:20" x14ac:dyDescent="0.25">
      <c r="A27" s="7"/>
      <c r="B27" s="7"/>
      <c r="C27" s="7"/>
    </row>
    <row r="28" spans="1:20" x14ac:dyDescent="0.25">
      <c r="A28" s="7"/>
      <c r="B28" s="7"/>
      <c r="C28" s="7"/>
    </row>
    <row r="29" spans="1:20" x14ac:dyDescent="0.25">
      <c r="A29" s="7"/>
      <c r="B29" s="7"/>
      <c r="C29" s="7"/>
    </row>
    <row r="30" spans="1:20" x14ac:dyDescent="0.25">
      <c r="A30" s="7"/>
      <c r="B30" s="7"/>
      <c r="C30" s="7"/>
    </row>
    <row r="31" spans="1:20" x14ac:dyDescent="0.25">
      <c r="A31" s="7"/>
      <c r="B31" s="7"/>
      <c r="C31" s="7"/>
    </row>
    <row r="32" spans="1:20" x14ac:dyDescent="0.25">
      <c r="A32" s="7"/>
      <c r="B32" s="7"/>
      <c r="C32" s="7"/>
    </row>
    <row r="33" spans="1:10" x14ac:dyDescent="0.25">
      <c r="A33" s="7"/>
      <c r="B33" s="7"/>
      <c r="C33" s="7"/>
    </row>
    <row r="34" spans="1:10" x14ac:dyDescent="0.25">
      <c r="A34" s="7"/>
      <c r="B34" s="7"/>
      <c r="C34" s="7"/>
    </row>
    <row r="35" spans="1:10" x14ac:dyDescent="0.25">
      <c r="A35" s="7"/>
      <c r="B35" s="7"/>
      <c r="C35" s="7"/>
    </row>
    <row r="36" spans="1:10" x14ac:dyDescent="0.25">
      <c r="A36" s="7"/>
      <c r="B36" s="7"/>
      <c r="C36" s="7"/>
    </row>
    <row r="37" spans="1:10" x14ac:dyDescent="0.25">
      <c r="A37" s="7"/>
      <c r="B37" s="7"/>
      <c r="C37" s="7"/>
    </row>
    <row r="38" spans="1:10" x14ac:dyDescent="0.25">
      <c r="A38" s="7"/>
      <c r="B38" s="7"/>
      <c r="C38" s="7"/>
    </row>
    <row r="39" spans="1:10" x14ac:dyDescent="0.25">
      <c r="A39" s="7"/>
      <c r="B39" s="7"/>
      <c r="C39" s="7"/>
    </row>
    <row r="40" spans="1:10" x14ac:dyDescent="0.25">
      <c r="A40" s="7"/>
      <c r="B40" s="7"/>
      <c r="C40" s="7"/>
    </row>
    <row r="41" spans="1:10" x14ac:dyDescent="0.25">
      <c r="A41" s="7"/>
      <c r="B41" s="7"/>
      <c r="C41" s="7"/>
    </row>
    <row r="42" spans="1:10" x14ac:dyDescent="0.25">
      <c r="A42" s="7"/>
      <c r="B42" s="7"/>
      <c r="C42" s="7"/>
    </row>
    <row r="43" spans="1:10" x14ac:dyDescent="0.25">
      <c r="A43" s="7"/>
      <c r="B43" s="7"/>
      <c r="C43" s="7"/>
    </row>
    <row r="44" spans="1:10" x14ac:dyDescent="0.25">
      <c r="A44" s="7"/>
      <c r="B44" s="7"/>
      <c r="C44" s="7"/>
    </row>
    <row r="45" spans="1:10" x14ac:dyDescent="0.25">
      <c r="A45" s="7"/>
      <c r="B45" s="7"/>
      <c r="C45" s="7"/>
    </row>
    <row r="47" spans="1:10" ht="18.75" x14ac:dyDescent="0.3">
      <c r="A47" s="18"/>
      <c r="E47" s="18" t="s">
        <v>18</v>
      </c>
    </row>
    <row r="48" spans="1:10" x14ac:dyDescent="0.25">
      <c r="A48" s="2" t="s">
        <v>19</v>
      </c>
      <c r="J48" s="2" t="s">
        <v>22</v>
      </c>
    </row>
    <row r="49" spans="1:17" ht="15" customHeight="1" x14ac:dyDescent="0.25">
      <c r="A49" s="36" t="s">
        <v>20</v>
      </c>
      <c r="B49" s="36"/>
      <c r="C49" s="36"/>
      <c r="D49" s="36"/>
      <c r="E49" s="36"/>
      <c r="F49" s="36"/>
      <c r="G49" s="36"/>
      <c r="H49" s="36"/>
      <c r="I49" s="17"/>
      <c r="J49" s="36" t="s">
        <v>23</v>
      </c>
      <c r="K49" s="36"/>
      <c r="L49" s="36"/>
      <c r="M49" s="36"/>
      <c r="N49" s="36"/>
      <c r="O49" s="36"/>
      <c r="P49" s="36"/>
      <c r="Q49" s="36"/>
    </row>
    <row r="50" spans="1:17" x14ac:dyDescent="0.25">
      <c r="A50" s="36"/>
      <c r="B50" s="36"/>
      <c r="C50" s="36"/>
      <c r="D50" s="36"/>
      <c r="E50" s="36"/>
      <c r="F50" s="36"/>
      <c r="G50" s="36"/>
      <c r="H50" s="36"/>
      <c r="I50" s="17"/>
      <c r="J50" s="36"/>
      <c r="K50" s="36"/>
      <c r="L50" s="36"/>
      <c r="M50" s="36"/>
      <c r="N50" s="36"/>
      <c r="O50" s="36"/>
      <c r="P50" s="36"/>
      <c r="Q50" s="36"/>
    </row>
    <row r="51" spans="1:17" x14ac:dyDescent="0.25">
      <c r="A51" s="36"/>
      <c r="B51" s="36"/>
      <c r="C51" s="36"/>
      <c r="D51" s="36"/>
      <c r="E51" s="36"/>
      <c r="F51" s="36"/>
      <c r="G51" s="36"/>
      <c r="H51" s="36"/>
      <c r="J51" s="36"/>
      <c r="K51" s="36"/>
      <c r="L51" s="36"/>
      <c r="M51" s="36"/>
      <c r="N51" s="36"/>
      <c r="O51" s="36"/>
      <c r="P51" s="36"/>
      <c r="Q51" s="36"/>
    </row>
    <row r="52" spans="1:17" x14ac:dyDescent="0.25">
      <c r="B52" s="17"/>
      <c r="C52" s="17"/>
      <c r="D52" s="17"/>
      <c r="E52" s="17"/>
      <c r="F52" s="17"/>
      <c r="G52" s="17"/>
      <c r="J52" s="36"/>
      <c r="K52" s="36"/>
      <c r="L52" s="36"/>
      <c r="M52" s="36"/>
      <c r="N52" s="36"/>
      <c r="O52" s="36"/>
      <c r="P52" s="36"/>
      <c r="Q52" s="36"/>
    </row>
    <row r="53" spans="1:17" ht="15" customHeight="1" x14ac:dyDescent="0.25">
      <c r="A53" s="17"/>
      <c r="B53" s="17"/>
      <c r="C53" s="17"/>
      <c r="D53" s="17"/>
      <c r="E53" s="17"/>
      <c r="F53" s="17"/>
      <c r="G53" s="17"/>
      <c r="H53" s="17"/>
      <c r="J53" s="36"/>
      <c r="K53" s="36"/>
      <c r="L53" s="36"/>
      <c r="M53" s="36"/>
      <c r="N53" s="36"/>
      <c r="O53" s="36"/>
      <c r="P53" s="36"/>
      <c r="Q53" s="36"/>
    </row>
    <row r="54" spans="1:17" ht="15" customHeight="1" x14ac:dyDescent="0.25">
      <c r="A54" s="17"/>
      <c r="B54" s="17"/>
      <c r="C54" s="17"/>
      <c r="D54" s="17"/>
      <c r="E54" s="17"/>
      <c r="F54" s="17"/>
      <c r="G54" s="17"/>
      <c r="H54" s="17"/>
      <c r="J54" s="36"/>
      <c r="K54" s="36"/>
      <c r="L54" s="36"/>
      <c r="M54" s="36"/>
      <c r="N54" s="36"/>
      <c r="O54" s="36"/>
      <c r="P54" s="36"/>
      <c r="Q54" s="36"/>
    </row>
    <row r="55" spans="1:17" x14ac:dyDescent="0.25">
      <c r="A55" s="2" t="s">
        <v>21</v>
      </c>
      <c r="B55" s="17"/>
      <c r="C55" s="17"/>
      <c r="D55" s="17"/>
      <c r="E55" s="17"/>
      <c r="F55" s="17"/>
      <c r="G55" s="17"/>
      <c r="H55" s="17"/>
      <c r="K55" s="17"/>
      <c r="L55" s="17"/>
      <c r="M55" s="17"/>
      <c r="N55" s="17"/>
      <c r="O55" s="17"/>
      <c r="P55" s="17"/>
      <c r="Q55" s="17"/>
    </row>
    <row r="56" spans="1:17" ht="15" customHeight="1" x14ac:dyDescent="0.25">
      <c r="A56" s="36" t="s">
        <v>34</v>
      </c>
      <c r="B56" s="36"/>
      <c r="C56" s="36"/>
      <c r="D56" s="36"/>
      <c r="E56" s="36"/>
      <c r="F56" s="36"/>
      <c r="G56" s="36"/>
      <c r="H56" s="36"/>
      <c r="J56" s="2" t="s">
        <v>24</v>
      </c>
      <c r="K56" s="17"/>
      <c r="L56" s="17"/>
      <c r="M56" s="17"/>
      <c r="N56" s="17"/>
      <c r="O56" s="17"/>
      <c r="P56" s="17"/>
      <c r="Q56" s="17"/>
    </row>
    <row r="57" spans="1:17" ht="15" customHeight="1" x14ac:dyDescent="0.25">
      <c r="A57" s="36"/>
      <c r="B57" s="36"/>
      <c r="C57" s="36"/>
      <c r="D57" s="36"/>
      <c r="E57" s="36"/>
      <c r="F57" s="36"/>
      <c r="G57" s="36"/>
      <c r="H57" s="36"/>
      <c r="J57" s="36" t="s">
        <v>35</v>
      </c>
      <c r="K57" s="36"/>
      <c r="L57" s="36"/>
      <c r="M57" s="36"/>
      <c r="N57" s="36"/>
      <c r="O57" s="36"/>
      <c r="P57" s="36"/>
      <c r="Q57" s="36"/>
    </row>
    <row r="58" spans="1:17" x14ac:dyDescent="0.25">
      <c r="A58" s="36"/>
      <c r="B58" s="36"/>
      <c r="C58" s="36"/>
      <c r="D58" s="36"/>
      <c r="E58" s="36"/>
      <c r="F58" s="36"/>
      <c r="G58" s="36"/>
      <c r="H58" s="36"/>
      <c r="J58" s="36"/>
      <c r="K58" s="36"/>
      <c r="L58" s="36"/>
      <c r="M58" s="36"/>
      <c r="N58" s="36"/>
      <c r="O58" s="36"/>
      <c r="P58" s="36"/>
      <c r="Q58" s="36"/>
    </row>
    <row r="59" spans="1:17" x14ac:dyDescent="0.25">
      <c r="A59" s="36"/>
      <c r="B59" s="36"/>
      <c r="C59" s="36"/>
      <c r="D59" s="36"/>
      <c r="E59" s="36"/>
      <c r="F59" s="36"/>
      <c r="G59" s="36"/>
      <c r="H59" s="36"/>
      <c r="J59" s="36"/>
      <c r="K59" s="36"/>
      <c r="L59" s="36"/>
      <c r="M59" s="36"/>
      <c r="N59" s="36"/>
      <c r="O59" s="36"/>
      <c r="P59" s="36"/>
      <c r="Q59" s="36"/>
    </row>
    <row r="60" spans="1:17" x14ac:dyDescent="0.25">
      <c r="A60" s="36"/>
      <c r="B60" s="36"/>
      <c r="C60" s="36"/>
      <c r="D60" s="36"/>
      <c r="E60" s="36"/>
      <c r="F60" s="36"/>
      <c r="G60" s="36"/>
      <c r="H60" s="36"/>
      <c r="J60" s="36"/>
      <c r="K60" s="36"/>
      <c r="L60" s="36"/>
      <c r="M60" s="36"/>
      <c r="N60" s="36"/>
      <c r="O60" s="36"/>
      <c r="P60" s="36"/>
      <c r="Q60" s="36"/>
    </row>
    <row r="61" spans="1:17" x14ac:dyDescent="0.25">
      <c r="A61" s="17"/>
      <c r="B61" s="17"/>
      <c r="C61" s="17"/>
      <c r="D61" s="17"/>
      <c r="E61" s="17"/>
      <c r="F61" s="17"/>
      <c r="G61" s="17"/>
      <c r="H61" s="17"/>
      <c r="J61" s="36"/>
      <c r="K61" s="36"/>
      <c r="L61" s="36"/>
      <c r="M61" s="36"/>
      <c r="N61" s="36"/>
      <c r="O61" s="36"/>
      <c r="P61" s="36"/>
      <c r="Q61" s="36"/>
    </row>
    <row r="62" spans="1:17" x14ac:dyDescent="0.25">
      <c r="A62" s="17"/>
      <c r="B62" s="17"/>
      <c r="C62" s="17"/>
      <c r="D62" s="17"/>
      <c r="E62" s="17"/>
      <c r="F62" s="17"/>
      <c r="G62" s="17"/>
      <c r="H62" s="17"/>
      <c r="J62" s="36"/>
      <c r="K62" s="36"/>
      <c r="L62" s="36"/>
      <c r="M62" s="36"/>
      <c r="N62" s="36"/>
      <c r="O62" s="36"/>
      <c r="P62" s="36"/>
      <c r="Q62" s="36"/>
    </row>
    <row r="63" spans="1:17" x14ac:dyDescent="0.25">
      <c r="A63" s="17"/>
      <c r="B63" s="17"/>
      <c r="C63" s="17"/>
      <c r="D63" s="17"/>
      <c r="E63" s="17"/>
      <c r="F63" s="17"/>
      <c r="G63" s="17"/>
      <c r="H63" s="17"/>
      <c r="J63" s="36"/>
      <c r="K63" s="36"/>
      <c r="L63" s="36"/>
      <c r="M63" s="36"/>
      <c r="N63" s="36"/>
      <c r="O63" s="36"/>
      <c r="P63" s="36"/>
      <c r="Q63" s="36"/>
    </row>
    <row r="64" spans="1:17" x14ac:dyDescent="0.25">
      <c r="J64" s="36"/>
      <c r="K64" s="36"/>
      <c r="L64" s="36"/>
      <c r="M64" s="36"/>
      <c r="N64" s="36"/>
      <c r="O64" s="36"/>
      <c r="P64" s="36"/>
      <c r="Q64" s="36"/>
    </row>
    <row r="65" spans="1:17" x14ac:dyDescent="0.25">
      <c r="A65" s="36"/>
      <c r="B65" s="36"/>
      <c r="C65" s="36"/>
      <c r="D65" s="36"/>
      <c r="E65" s="36"/>
      <c r="F65" s="36"/>
      <c r="G65" s="36"/>
      <c r="H65" s="36"/>
    </row>
    <row r="66" spans="1:17" x14ac:dyDescent="0.25">
      <c r="A66" s="36"/>
      <c r="B66" s="36"/>
      <c r="C66" s="36"/>
      <c r="D66" s="36"/>
      <c r="E66" s="36"/>
      <c r="F66" s="36"/>
      <c r="G66" s="36"/>
      <c r="H66" s="36"/>
    </row>
    <row r="67" spans="1:17" x14ac:dyDescent="0.25">
      <c r="A67" s="36"/>
      <c r="B67" s="36"/>
      <c r="C67" s="36"/>
      <c r="D67" s="36"/>
      <c r="E67" s="36"/>
      <c r="F67" s="36"/>
      <c r="G67" s="36"/>
      <c r="H67" s="36"/>
    </row>
    <row r="68" spans="1:17" x14ac:dyDescent="0.25">
      <c r="A68" s="36"/>
      <c r="B68" s="36"/>
      <c r="C68" s="36"/>
      <c r="D68" s="36"/>
      <c r="E68" s="36"/>
      <c r="F68" s="36"/>
      <c r="G68" s="36"/>
      <c r="H68" s="36"/>
      <c r="J68" s="2"/>
    </row>
    <row r="69" spans="1:17" x14ac:dyDescent="0.25">
      <c r="A69" s="36"/>
      <c r="B69" s="36"/>
      <c r="C69" s="36"/>
      <c r="D69" s="36"/>
      <c r="E69" s="36"/>
      <c r="F69" s="36"/>
      <c r="G69" s="36"/>
      <c r="H69" s="36"/>
      <c r="J69" s="17"/>
      <c r="K69" s="17"/>
      <c r="L69" s="17"/>
      <c r="M69" s="17"/>
      <c r="N69" s="17"/>
      <c r="O69" s="17"/>
      <c r="P69" s="17"/>
      <c r="Q69" s="17"/>
    </row>
    <row r="70" spans="1:17" x14ac:dyDescent="0.25">
      <c r="J70" s="17"/>
      <c r="K70" s="17"/>
      <c r="L70" s="17"/>
      <c r="M70" s="17"/>
      <c r="N70" s="17"/>
      <c r="O70" s="17"/>
      <c r="P70" s="17"/>
      <c r="Q70" s="17"/>
    </row>
    <row r="71" spans="1:17" x14ac:dyDescent="0.25">
      <c r="J71" s="17"/>
      <c r="K71" s="17"/>
      <c r="L71" s="17"/>
      <c r="M71" s="17"/>
      <c r="N71" s="17"/>
      <c r="O71" s="17"/>
      <c r="P71" s="17"/>
      <c r="Q71" s="17"/>
    </row>
    <row r="72" spans="1:17" x14ac:dyDescent="0.25">
      <c r="J72" s="17"/>
      <c r="K72" s="17"/>
      <c r="L72" s="17"/>
      <c r="M72" s="17"/>
      <c r="N72" s="17"/>
      <c r="O72" s="17"/>
      <c r="P72" s="17"/>
      <c r="Q72" s="17"/>
    </row>
    <row r="73" spans="1:17" x14ac:dyDescent="0.25">
      <c r="J73" s="17"/>
      <c r="K73" s="17"/>
      <c r="L73" s="17"/>
      <c r="M73" s="17"/>
      <c r="N73" s="17"/>
      <c r="O73" s="17"/>
      <c r="P73" s="17"/>
      <c r="Q73" s="17"/>
    </row>
    <row r="74" spans="1:17" x14ac:dyDescent="0.25">
      <c r="J74" s="17"/>
      <c r="K74" s="17"/>
      <c r="L74" s="17"/>
      <c r="M74" s="17"/>
      <c r="N74" s="17"/>
      <c r="O74" s="17"/>
      <c r="P74" s="17"/>
      <c r="Q74" s="17"/>
    </row>
    <row r="75" spans="1:17" x14ac:dyDescent="0.25">
      <c r="J75" s="17"/>
      <c r="K75" s="17"/>
      <c r="L75" s="17"/>
      <c r="M75" s="17"/>
      <c r="N75" s="17"/>
      <c r="O75" s="17"/>
      <c r="P75" s="17"/>
      <c r="Q75" s="17"/>
    </row>
  </sheetData>
  <sheetProtection algorithmName="SHA-512" hashValue="VK6Oa3/bUSsRwJubs2XVUb6n3qCpGsyMTtNkMQzW8hNbq7u4t/wmDhyQ815w4POO04SvBAbvlkgrL8RGfAoTrQ==" saltValue="J5T15GxNe73dj6l1TvpeCw==" spinCount="100000" sheet="1" objects="1" scenarios="1" selectLockedCells="1"/>
  <mergeCells count="11">
    <mergeCell ref="A4:B4"/>
    <mergeCell ref="C4:G4"/>
    <mergeCell ref="M4:O4"/>
    <mergeCell ref="A6:B6"/>
    <mergeCell ref="C6:G6"/>
    <mergeCell ref="K6:L6"/>
    <mergeCell ref="A49:H51"/>
    <mergeCell ref="A56:H60"/>
    <mergeCell ref="A65:H69"/>
    <mergeCell ref="J49:Q54"/>
    <mergeCell ref="J57:Q64"/>
  </mergeCells>
  <dataValidations count="2">
    <dataValidation type="list" allowBlank="1" showInputMessage="1" showErrorMessage="1" sqref="B12:P12">
      <formula1>$T$2:$T$6</formula1>
    </dataValidation>
    <dataValidation type="list" allowBlank="1" showInputMessage="1" showErrorMessage="1" sqref="M4:O4">
      <formula1>$T$8:$T$16</formula1>
    </dataValidation>
  </dataValidations>
  <printOptions horizontalCentered="1"/>
  <pageMargins left="0.47" right="0.19685039370078741" top="0.51181102362204722" bottom="0.23622047244094491" header="0.19685039370078741" footer="0.15748031496062992"/>
  <pageSetup scale="8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Darblapas</vt:lpstr>
      </vt:variant>
      <vt:variant>
        <vt:i4>1</vt:i4>
      </vt:variant>
      <vt:variant>
        <vt:lpstr>Diapazoni ar nosaukumiem</vt:lpstr>
      </vt:variant>
      <vt:variant>
        <vt:i4>1</vt:i4>
      </vt:variant>
    </vt:vector>
  </HeadingPairs>
  <TitlesOfParts>
    <vt:vector size="2" baseType="lpstr">
      <vt:lpstr>01.2015</vt:lpstr>
      <vt:lpstr>'01.2015'!Drukas_apgabals</vt:lpstr>
    </vt:vector>
  </TitlesOfParts>
  <Company>AS Latvijas valsts meži</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Janis Gercans</dc:creator>
  <cp:lastModifiedBy>Normunds Vaičulis</cp:lastModifiedBy>
  <cp:lastPrinted>2009-06-01T07:23:14Z</cp:lastPrinted>
  <dcterms:created xsi:type="dcterms:W3CDTF">2009-03-27T12:20:28Z</dcterms:created>
  <dcterms:modified xsi:type="dcterms:W3CDTF">2015-10-13T11:00:45Z</dcterms:modified>
</cp:coreProperties>
</file>