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S:\Razosanas kontroles dala\MIO terminu vārdnīca\Materiāli\MMS\PROJEKTĒŠANA\"/>
    </mc:Choice>
  </mc:AlternateContent>
  <xr:revisionPtr revIDLastSave="0" documentId="13_ncr:1_{819FFE1E-204B-48E6-A4CE-3743D54B6FD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āme" sheetId="3" r:id="rId1"/>
  </sheets>
  <definedNames>
    <definedName name="_1.1.">#REF!</definedName>
    <definedName name="_1.10.">#REF!</definedName>
    <definedName name="_1.12.">#REF!</definedName>
    <definedName name="_1.4.">#REF!</definedName>
    <definedName name="_1.5.">#REF!</definedName>
    <definedName name="_1.6.">#REF!</definedName>
    <definedName name="_1.7.">#REF!</definedName>
    <definedName name="_1.8.">#REF!</definedName>
    <definedName name="_1.9.">#REF!</definedName>
    <definedName name="_xlnm.Print_Area" localSheetId="0">Tāme!$B$1:$G$111</definedName>
    <definedName name="_xlnm.Print_Titles" localSheetId="0">Tāme!$B:$B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3" l="1"/>
  <c r="G31" i="3"/>
  <c r="G30" i="3"/>
  <c r="G105" i="3"/>
  <c r="G106" i="3"/>
  <c r="G107" i="3"/>
  <c r="G108" i="3"/>
  <c r="G109" i="3"/>
  <c r="G110" i="3"/>
  <c r="G14" i="3" l="1"/>
  <c r="G93" i="3" l="1"/>
  <c r="G94" i="3"/>
  <c r="G96" i="3"/>
  <c r="G95" i="3" s="1"/>
  <c r="G98" i="3"/>
  <c r="G99" i="3"/>
  <c r="G101" i="3"/>
  <c r="G102" i="3"/>
  <c r="G103" i="3"/>
  <c r="G104" i="3"/>
  <c r="G15" i="3"/>
  <c r="G13" i="3" s="1"/>
  <c r="G80" i="3"/>
  <c r="G100" i="3" l="1"/>
  <c r="G97" i="3"/>
  <c r="G36" i="3"/>
  <c r="G39" i="3" l="1"/>
  <c r="G81" i="3" l="1"/>
  <c r="G72" i="3"/>
  <c r="G68" i="3"/>
  <c r="G67" i="3"/>
  <c r="G29" i="3"/>
  <c r="G71" i="3" l="1"/>
  <c r="G70" i="3"/>
  <c r="G69" i="3" l="1"/>
  <c r="G28" i="3"/>
  <c r="G27" i="3"/>
  <c r="G38" i="3" l="1"/>
  <c r="G37" i="3" s="1"/>
  <c r="G92" i="3" l="1"/>
  <c r="G88" i="3"/>
  <c r="G89" i="3"/>
  <c r="G84" i="3"/>
  <c r="G85" i="3"/>
  <c r="G77" i="3"/>
  <c r="G78" i="3"/>
  <c r="G79" i="3"/>
  <c r="G62" i="3"/>
  <c r="G63" i="3"/>
  <c r="G64" i="3"/>
  <c r="G65" i="3"/>
  <c r="G66" i="3"/>
  <c r="G51" i="3"/>
  <c r="G52" i="3"/>
  <c r="G53" i="3"/>
  <c r="G54" i="3"/>
  <c r="G55" i="3"/>
  <c r="G56" i="3"/>
  <c r="G57" i="3"/>
  <c r="G58" i="3"/>
  <c r="G59" i="3"/>
  <c r="G33" i="3"/>
  <c r="G26" i="3"/>
  <c r="G21" i="3"/>
  <c r="G20" i="3"/>
  <c r="G91" i="3"/>
  <c r="G17" i="3"/>
  <c r="G18" i="3"/>
  <c r="G19" i="3"/>
  <c r="G48" i="3"/>
  <c r="G47" i="3" s="1"/>
  <c r="G50" i="3"/>
  <c r="G25" i="3"/>
  <c r="G24" i="3"/>
  <c r="G34" i="3"/>
  <c r="G35" i="3"/>
  <c r="G42" i="3"/>
  <c r="G43" i="3"/>
  <c r="G45" i="3"/>
  <c r="G46" i="3"/>
  <c r="G76" i="3"/>
  <c r="G61" i="3"/>
  <c r="G83" i="3"/>
  <c r="G87" i="3"/>
  <c r="G23" i="3" l="1"/>
  <c r="G90" i="3"/>
  <c r="G86" i="3"/>
  <c r="G82" i="3"/>
  <c r="G75" i="3"/>
  <c r="G74" i="3" s="1"/>
  <c r="G16" i="3"/>
  <c r="G12" i="3" s="1"/>
  <c r="G32" i="3"/>
  <c r="G60" i="3"/>
  <c r="G44" i="3"/>
  <c r="G41" i="3"/>
  <c r="G49" i="3"/>
  <c r="G22" i="3" l="1"/>
  <c r="G40" i="3"/>
  <c r="G1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Arvīds Spriņģis</author>
    <author>Zane Ķipste</author>
    <author>Gusts Asmanis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Paskaidrojums:
- atjaunošana
- pārbūve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Paskaidrojums:
MMS nosaukums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Paskaidrojums:
MMS platība ha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4" authorId="1" shapeId="0" xr:uid="{DE9EC9E8-1F2B-4974-A74E-2B41C68D7EA4}">
      <text>
        <r>
          <rPr>
            <sz val="9"/>
            <color indexed="81"/>
            <rFont val="Tahoma"/>
            <charset val="1"/>
          </rPr>
          <t>No BIS Buvniecības lietas, ID XXXXX</t>
        </r>
      </text>
    </comment>
    <comment ref="B5" authorId="2" shapeId="0" xr:uid="{00000000-0006-0000-0000-000004000000}">
      <text>
        <r>
          <rPr>
            <b/>
            <sz val="10"/>
            <color indexed="81"/>
            <rFont val="Tahoma"/>
            <family val="2"/>
            <charset val="186"/>
          </rPr>
          <t>Paskaidrojums:</t>
        </r>
        <r>
          <rPr>
            <sz val="10"/>
            <color indexed="81"/>
            <rFont val="Tahoma"/>
            <family val="2"/>
            <charset val="186"/>
          </rPr>
          <t xml:space="preserve">
</t>
        </r>
        <r>
          <rPr>
            <u/>
            <sz val="10"/>
            <color indexed="81"/>
            <rFont val="Tahoma"/>
            <family val="2"/>
            <charset val="186"/>
          </rPr>
          <t>LVM MI reģions</t>
        </r>
        <r>
          <rPr>
            <sz val="10"/>
            <color indexed="81"/>
            <rFont val="Tahoma"/>
            <family val="2"/>
            <charset val="186"/>
          </rPr>
          <t xml:space="preserve">
Kurzeme
Zemgale
Vidzeme
Latgale</t>
        </r>
      </text>
    </comment>
    <comment ref="B6" authorId="2" shapeId="0" xr:uid="{00000000-0006-0000-0000-000005000000}">
      <text>
        <r>
          <rPr>
            <b/>
            <sz val="10"/>
            <color indexed="81"/>
            <rFont val="Tahoma"/>
            <family val="2"/>
            <charset val="186"/>
          </rPr>
          <t>Paskaidrojums:</t>
        </r>
        <r>
          <rPr>
            <sz val="10"/>
            <color indexed="81"/>
            <rFont val="Tahoma"/>
            <family val="2"/>
            <charset val="186"/>
          </rPr>
          <t xml:space="preserve">
Tāmes sastādīšanas datums (dd.mm.gg)</t>
        </r>
      </text>
    </comment>
    <comment ref="B7" authorId="2" shapeId="0" xr:uid="{00000000-0006-0000-0000-000006000000}">
      <text>
        <r>
          <rPr>
            <b/>
            <sz val="10"/>
            <color indexed="81"/>
            <rFont val="Tahoma"/>
            <family val="2"/>
            <charset val="186"/>
          </rPr>
          <t>Paskaidrojums:</t>
        </r>
        <r>
          <rPr>
            <sz val="10"/>
            <color indexed="81"/>
            <rFont val="Tahoma"/>
            <family val="2"/>
            <charset val="186"/>
          </rPr>
          <t xml:space="preserve">
Projektētājam šī aile nav jāaizpilda</t>
        </r>
      </text>
    </comment>
    <comment ref="B122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186"/>
          </rPr>
          <t>Paskaidrojums:</t>
        </r>
        <r>
          <rPr>
            <sz val="10"/>
            <color indexed="81"/>
            <rFont val="Tahoma"/>
            <family val="2"/>
            <charset val="186"/>
          </rPr>
          <t xml:space="preserve">
Būv - Būvniecība
Rek - Rekonstrukcija</t>
        </r>
      </text>
    </comment>
    <comment ref="B125" authorId="2" shapeId="0" xr:uid="{00000000-0006-0000-0000-000008000000}">
      <text>
        <r>
          <rPr>
            <b/>
            <sz val="10"/>
            <color indexed="81"/>
            <rFont val="Tahoma"/>
            <family val="2"/>
            <charset val="186"/>
          </rPr>
          <t>Paskaidrojums:</t>
        </r>
        <r>
          <rPr>
            <sz val="10"/>
            <color indexed="81"/>
            <rFont val="Tahoma"/>
            <family val="2"/>
            <charset val="186"/>
          </rPr>
          <t xml:space="preserve">
</t>
        </r>
        <r>
          <rPr>
            <u/>
            <sz val="10"/>
            <color indexed="81"/>
            <rFont val="Tahoma"/>
            <family val="2"/>
            <charset val="186"/>
          </rPr>
          <t>LVM MI reģions</t>
        </r>
        <r>
          <rPr>
            <sz val="10"/>
            <color indexed="81"/>
            <rFont val="Tahoma"/>
            <family val="2"/>
            <charset val="186"/>
          </rPr>
          <t xml:space="preserve">
Kurzeme
Zemgale
Vidzeme
Latgale</t>
        </r>
      </text>
    </comment>
  </commentList>
</comments>
</file>

<file path=xl/sharedStrings.xml><?xml version="1.0" encoding="utf-8"?>
<sst xmlns="http://schemas.openxmlformats.org/spreadsheetml/2006/main" count="257" uniqueCount="115">
  <si>
    <t>Nr.p.k.</t>
  </si>
  <si>
    <t>km</t>
  </si>
  <si>
    <t>ha</t>
  </si>
  <si>
    <t>m</t>
  </si>
  <si>
    <t>Darba nosaukums</t>
  </si>
  <si>
    <t>Daudzums</t>
  </si>
  <si>
    <t>X</t>
  </si>
  <si>
    <t>A</t>
  </si>
  <si>
    <t>B</t>
  </si>
  <si>
    <t>C</t>
  </si>
  <si>
    <t>E</t>
  </si>
  <si>
    <t xml:space="preserve">Mērvienība </t>
  </si>
  <si>
    <t>D</t>
  </si>
  <si>
    <t>F</t>
  </si>
  <si>
    <t>Projektētājs</t>
  </si>
  <si>
    <t>Būvfirma</t>
  </si>
  <si>
    <t>Veids</t>
  </si>
  <si>
    <t>Reģions</t>
  </si>
  <si>
    <t>Nosaukums</t>
  </si>
  <si>
    <t>Datums</t>
  </si>
  <si>
    <t>Latgale</t>
  </si>
  <si>
    <t>Kurzeme</t>
  </si>
  <si>
    <t>Vidzeme</t>
  </si>
  <si>
    <t>Zemgale</t>
  </si>
  <si>
    <t>MMS platība</t>
  </si>
  <si>
    <t>Apauguma novākšana</t>
  </si>
  <si>
    <t>Trases sagatavošana būvdarbiem</t>
  </si>
  <si>
    <t>Piketu izlikšana</t>
  </si>
  <si>
    <t>Trases attīrīšana no pielūžņojuma</t>
  </si>
  <si>
    <t>Ekskavatora ceļa ierīkošana</t>
  </si>
  <si>
    <t xml:space="preserve">Inženierkomunikāciju pārbūve </t>
  </si>
  <si>
    <t>Ekskavācijas darbi</t>
  </si>
  <si>
    <t>Izraktās grunts izlīdzināšana</t>
  </si>
  <si>
    <t>Bebru dambju likvidēšana</t>
  </si>
  <si>
    <t>Caurteku pārtīrīšana</t>
  </si>
  <si>
    <t>Caurteku remonts</t>
  </si>
  <si>
    <t>Caurteku izbūve</t>
  </si>
  <si>
    <t>Caurteku galu stiprināšana</t>
  </si>
  <si>
    <t>Akmens šķembu bērums</t>
  </si>
  <si>
    <t>Akmens bruģis</t>
  </si>
  <si>
    <t>Nogāzes pakājes stiprināšana</t>
  </si>
  <si>
    <t>Žagaru pinums</t>
  </si>
  <si>
    <t>Fašīnas</t>
  </si>
  <si>
    <t>Dēļu stiprinājums</t>
  </si>
  <si>
    <t>Gultnes dibena stiprinājums</t>
  </si>
  <si>
    <t>Noteces vagu izbūve</t>
  </si>
  <si>
    <t>Tāme kopā:</t>
  </si>
  <si>
    <t>Kājnieku laipu izbūve</t>
  </si>
  <si>
    <t>Grāvju pārtīrīšana izmantojot roku darbu</t>
  </si>
  <si>
    <t>Caurteku demontāža</t>
  </si>
  <si>
    <t>Grāvju pārtīrīšana</t>
  </si>
  <si>
    <t>Grāvju pārtīrīšana pirms nodošanas ekspluatācijā</t>
  </si>
  <si>
    <t>Izraktās grunts izlīdzināšana vairāk par 50%</t>
  </si>
  <si>
    <t>dzelzsbetona/plastmasa/metāla</t>
  </si>
  <si>
    <t>Izplūdes gala stiprināšana</t>
  </si>
  <si>
    <t>Grāvju nogāzes stiprināšana</t>
  </si>
  <si>
    <t>SAGATAVOŠANAS DARBI (1100.+1200.)</t>
  </si>
  <si>
    <t>EKSKAVĀCIJAS DARBI (2100.+2200.+2300.)</t>
  </si>
  <si>
    <t>CAURTEKAS (3100.+3200.+3300.+3400.+3500.+3600.)</t>
  </si>
  <si>
    <t>GRĀVJU GULTNES STIPRINĀŠANA (4100.+4200.+4300.)</t>
  </si>
  <si>
    <t>Ģeopaklājs ar zāļu pasēju</t>
  </si>
  <si>
    <t>Vienlaidu velēnojums</t>
  </si>
  <si>
    <t>VIRSZEMES NOTECES REGULĒŠANA (5100.+5200.+5300.+5400.)</t>
  </si>
  <si>
    <t>KĀJNIEKU LAIPU IZBŪVE (6100.)</t>
  </si>
  <si>
    <t>CEĻA SEGAS ATJAUNOŠANA PIE CAURTEKU IZBŪVES VAI REMONTA (7100.+7200.+7300.)</t>
  </si>
  <si>
    <t>Pārbūve</t>
  </si>
  <si>
    <t>Atjaunošana</t>
  </si>
  <si>
    <t>Summa, EUR</t>
  </si>
  <si>
    <t>Vienības cena, EUR</t>
  </si>
  <si>
    <t>Būvobjekta ID</t>
  </si>
  <si>
    <t>Izpildmērījuma sagatavošana</t>
  </si>
  <si>
    <t>Apauguma novākšana cita īpašnieka zemē</t>
  </si>
  <si>
    <t>Grāvju rakšana uz paklājiem</t>
  </si>
  <si>
    <t>Sedmintācijas baseinu izbūve</t>
  </si>
  <si>
    <t>Koksnes klāja iebūve zem caurtekas</t>
  </si>
  <si>
    <t>Ģeotekstila iebūve zem caurtekas</t>
  </si>
  <si>
    <t>Zāļu sējums dabiskā vai uzbērtā augsnē</t>
  </si>
  <si>
    <t>Ģeošūnu nostiprinājums ar oļu/šķembu pildījumu</t>
  </si>
  <si>
    <t>Caurtekas pamata izbūve</t>
  </si>
  <si>
    <t>Grāvju pārtīrīšana izmantojot mazgabarīta tehniku</t>
  </si>
  <si>
    <t>Smilts/grants maisījums sablīvētā veidā</t>
  </si>
  <si>
    <t>Celmu raušana trasē un to novietošana paredzētajā vietā</t>
  </si>
  <si>
    <t xml:space="preserve">Izraktās grunts transportēšana līdz pasūtītāja norādītai vietai </t>
  </si>
  <si>
    <t>Fašīnu izbūve</t>
  </si>
  <si>
    <t>Plastmasas cauruļu izbūve</t>
  </si>
  <si>
    <t xml:space="preserve">Segas pamata izbūve </t>
  </si>
  <si>
    <t>Ceļa seguma izbūve</t>
  </si>
  <si>
    <t>Caurteku pārtīrīšana d līdz 0.5 m</t>
  </si>
  <si>
    <t>Caurteku pārtīrīšana d virs 0.5 m</t>
  </si>
  <si>
    <t>Caurteku remonts d līdz 0.5 m</t>
  </si>
  <si>
    <t>Caurteku remonts d virs 0.5 m</t>
  </si>
  <si>
    <t>Caurteku izbūve d līdz 0.4 m</t>
  </si>
  <si>
    <t>Caurteku izbūve d 0.5 m</t>
  </si>
  <si>
    <t>Caurteku izbūve d 0.6 m</t>
  </si>
  <si>
    <t>Caurteku izbūve d 0.8 m</t>
  </si>
  <si>
    <t>Caurteku izbūve d 1.0 m</t>
  </si>
  <si>
    <t>Caurteku izbūve d 1.2 m</t>
  </si>
  <si>
    <t>Caurteku izbūve d 1.5 m</t>
  </si>
  <si>
    <t>Caurteku izbūve d 1.8 m</t>
  </si>
  <si>
    <t>Caurteku izbūve d 2.0 m</t>
  </si>
  <si>
    <t>Lielo caurteku d&gt;2.0 m iebūve</t>
  </si>
  <si>
    <t>Standarttāmes paraugforma</t>
  </si>
  <si>
    <t>CITI DARBI (8100.+8200.+8300.+8400.)</t>
  </si>
  <si>
    <t>Bebru dambju likvidēšana izmantojot roku darbu</t>
  </si>
  <si>
    <t>gab</t>
  </si>
  <si>
    <t>m3</t>
  </si>
  <si>
    <t>m2</t>
  </si>
  <si>
    <t>Grāvju rakšana uz paklājiem pirms nodošanas ekspluatācijā</t>
  </si>
  <si>
    <t xml:space="preserve">Sedimentācijas baseina pārtīrīšana pirms nodošanas ekspluatācijā </t>
  </si>
  <si>
    <t xml:space="preserve">Caurteka uz blietētas vietējās pamatnes </t>
  </si>
  <si>
    <t>Monolīts dzelzsbetons vai saliekamas dzelzsbetona plātnes</t>
  </si>
  <si>
    <t>Dzelzsbetona gala sienas izbūve</t>
  </si>
  <si>
    <t>Monolīts dzelzsbetons</t>
  </si>
  <si>
    <r>
      <t>Izraktās grunts izlīdzināšana</t>
    </r>
    <r>
      <rPr>
        <b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>50% apjomā</t>
    </r>
  </si>
  <si>
    <r>
      <t>Izrakto akmeņu novietošana</t>
    </r>
    <r>
      <rPr>
        <b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>paredzētajā vietā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</si>
</sst>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0"/>
      <name val="Arial"/>
      <charset val="204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color indexed="81"/>
      <name val="Tahoma"/>
      <family val="2"/>
      <charset val="186"/>
    </font>
    <font>
      <sz val="10"/>
      <color indexed="81"/>
      <name val="Tahoma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0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rgb="FFFF0000"/>
      <name val="Times New Roman"/>
      <family val="1"/>
      <charset val="186"/>
    </font>
    <font>
      <b/>
      <u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9"/>
      <color indexed="81"/>
      <name val="Tahoma"/>
      <charset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5" fillId="0" borderId="1" xfId="1" applyFont="1" applyBorder="1" applyAlignment="1" applyProtection="1">
      <alignment horizontal="center" vertical="center" wrapText="1"/>
      <protection locked="0"/>
    </xf>
    <xf numFmtId="14" fontId="5" fillId="0" borderId="1" xfId="1" applyNumberFormat="1" applyFont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0" applyFont="1"/>
    <xf numFmtId="0" fontId="10" fillId="0" borderId="0" xfId="1" applyFont="1"/>
    <xf numFmtId="0" fontId="5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left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right" vertical="center"/>
    </xf>
    <xf numFmtId="0" fontId="12" fillId="0" borderId="0" xfId="1" applyFont="1"/>
    <xf numFmtId="0" fontId="11" fillId="0" borderId="0" xfId="1" applyFont="1"/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15" fillId="0" borderId="1" xfId="1" applyFont="1" applyBorder="1" applyAlignment="1" applyProtection="1">
      <alignment horizontal="center" vertical="center" wrapText="1"/>
      <protection locked="0"/>
    </xf>
    <xf numFmtId="2" fontId="15" fillId="0" borderId="1" xfId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</cellXfs>
  <cellStyles count="2">
    <cellStyle name="Normal" xfId="0" builtinId="0"/>
    <cellStyle name="Parastais_Standarta_tame_2005" xfId="1" xr:uid="{00000000-0005-0000-0000-000000000000}"/>
  </cellStyles>
  <dxfs count="23"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indexed="4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tabColor indexed="45"/>
    <pageSetUpPr fitToPage="1"/>
  </sheetPr>
  <dimension ref="A1:HD175"/>
  <sheetViews>
    <sheetView tabSelected="1" zoomScale="80" zoomScaleNormal="80" zoomScaleSheetLayoutView="40" workbookViewId="0">
      <pane xSplit="4" ySplit="10" topLeftCell="E11" activePane="bottomRight" state="frozen"/>
      <selection pane="topRight" activeCell="E1" sqref="E1"/>
      <selection pane="bottomLeft" activeCell="A12" sqref="A12"/>
      <selection pane="bottomRight" activeCell="E50" sqref="E50:E59"/>
    </sheetView>
  </sheetViews>
  <sheetFormatPr defaultColWidth="9.109375" defaultRowHeight="15.6" outlineLevelRow="1" x14ac:dyDescent="0.3"/>
  <cols>
    <col min="1" max="1" width="2.44140625" style="6" customWidth="1"/>
    <col min="2" max="2" width="13.5546875" style="6" customWidth="1"/>
    <col min="3" max="3" width="75.44140625" style="6" customWidth="1"/>
    <col min="4" max="4" width="11.6640625" style="6" customWidth="1"/>
    <col min="5" max="5" width="15.33203125" style="6" customWidth="1"/>
    <col min="6" max="6" width="19.44140625" style="6" customWidth="1"/>
    <col min="7" max="7" width="21" style="6" customWidth="1"/>
    <col min="8" max="8" width="27.44140625" style="6" customWidth="1"/>
    <col min="9" max="16384" width="9.109375" style="6"/>
  </cols>
  <sheetData>
    <row r="1" spans="2:212" x14ac:dyDescent="0.3">
      <c r="B1" s="7" t="s">
        <v>16</v>
      </c>
      <c r="C1" s="4"/>
      <c r="E1" s="8"/>
      <c r="F1" s="9"/>
      <c r="G1" s="9"/>
    </row>
    <row r="2" spans="2:212" x14ac:dyDescent="0.3">
      <c r="B2" s="7" t="s">
        <v>18</v>
      </c>
      <c r="C2" s="4"/>
      <c r="E2" s="45" t="s">
        <v>101</v>
      </c>
      <c r="F2" s="45"/>
      <c r="G2" s="10"/>
    </row>
    <row r="3" spans="2:212" x14ac:dyDescent="0.3">
      <c r="B3" s="7" t="s">
        <v>24</v>
      </c>
      <c r="C3" s="3"/>
      <c r="E3" s="11"/>
      <c r="F3" s="11"/>
      <c r="G3" s="9"/>
    </row>
    <row r="4" spans="2:212" x14ac:dyDescent="0.3">
      <c r="B4" s="7" t="s">
        <v>69</v>
      </c>
      <c r="C4" s="3"/>
      <c r="E4" s="11"/>
      <c r="F4" s="11"/>
      <c r="G4" s="9"/>
    </row>
    <row r="5" spans="2:212" x14ac:dyDescent="0.3">
      <c r="B5" s="7" t="s">
        <v>17</v>
      </c>
      <c r="C5" s="1"/>
      <c r="E5" s="11"/>
      <c r="F5" s="11"/>
      <c r="G5" s="11"/>
    </row>
    <row r="6" spans="2:212" ht="15" customHeight="1" x14ac:dyDescent="0.3">
      <c r="B6" s="7" t="s">
        <v>19</v>
      </c>
      <c r="C6" s="2"/>
      <c r="E6" s="11"/>
      <c r="F6" s="11"/>
      <c r="G6" s="11"/>
    </row>
    <row r="7" spans="2:212" ht="15" customHeight="1" x14ac:dyDescent="0.3">
      <c r="B7" s="7" t="s">
        <v>15</v>
      </c>
      <c r="C7" s="1"/>
      <c r="E7" s="12"/>
      <c r="F7" s="12"/>
      <c r="G7" s="13"/>
      <c r="H7" s="14"/>
    </row>
    <row r="8" spans="2:212" ht="15" customHeight="1" x14ac:dyDescent="0.3">
      <c r="B8" s="7" t="s">
        <v>14</v>
      </c>
      <c r="C8" s="1"/>
      <c r="D8" s="12"/>
      <c r="E8" s="12"/>
      <c r="F8" s="12"/>
      <c r="G8" s="12"/>
      <c r="H8" s="15"/>
    </row>
    <row r="9" spans="2:212" s="16" customFormat="1" ht="15.75" customHeight="1" x14ac:dyDescent="0.25">
      <c r="B9" s="5" t="s">
        <v>7</v>
      </c>
      <c r="C9" s="5" t="s">
        <v>8</v>
      </c>
      <c r="D9" s="5" t="s">
        <v>9</v>
      </c>
      <c r="E9" s="5" t="s">
        <v>12</v>
      </c>
      <c r="F9" s="5" t="s">
        <v>10</v>
      </c>
      <c r="G9" s="5" t="s">
        <v>13</v>
      </c>
    </row>
    <row r="10" spans="2:212" s="16" customFormat="1" ht="16.2" thickBot="1" x14ac:dyDescent="0.3">
      <c r="B10" s="17" t="s">
        <v>0</v>
      </c>
      <c r="C10" s="17" t="s">
        <v>4</v>
      </c>
      <c r="D10" s="17" t="s">
        <v>11</v>
      </c>
      <c r="E10" s="17" t="s">
        <v>5</v>
      </c>
      <c r="F10" s="17" t="s">
        <v>68</v>
      </c>
      <c r="G10" s="17" t="s">
        <v>67</v>
      </c>
    </row>
    <row r="11" spans="2:212" x14ac:dyDescent="0.3">
      <c r="C11" s="18"/>
      <c r="D11" s="19"/>
      <c r="E11" s="19"/>
      <c r="F11" s="19"/>
      <c r="G11" s="19"/>
    </row>
    <row r="12" spans="2:212" ht="17.399999999999999" customHeight="1" x14ac:dyDescent="0.3">
      <c r="B12" s="31">
        <v>1000</v>
      </c>
      <c r="C12" s="31" t="s">
        <v>56</v>
      </c>
      <c r="D12" s="32" t="s">
        <v>6</v>
      </c>
      <c r="E12" s="32" t="s">
        <v>6</v>
      </c>
      <c r="F12" s="32" t="s">
        <v>6</v>
      </c>
      <c r="G12" s="33">
        <f>G13+G16</f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</row>
    <row r="13" spans="2:212" ht="17.399999999999999" customHeight="1" outlineLevel="1" x14ac:dyDescent="0.3">
      <c r="B13" s="34">
        <v>1100</v>
      </c>
      <c r="C13" s="35" t="s">
        <v>25</v>
      </c>
      <c r="D13" s="36" t="s">
        <v>6</v>
      </c>
      <c r="E13" s="36" t="s">
        <v>6</v>
      </c>
      <c r="F13" s="36" t="s">
        <v>6</v>
      </c>
      <c r="G13" s="37">
        <f>G14+G15</f>
        <v>0</v>
      </c>
    </row>
    <row r="14" spans="2:212" ht="17.399999999999999" customHeight="1" outlineLevel="1" x14ac:dyDescent="0.3">
      <c r="B14" s="38">
        <v>1101</v>
      </c>
      <c r="C14" s="35" t="s">
        <v>25</v>
      </c>
      <c r="D14" s="36" t="s">
        <v>2</v>
      </c>
      <c r="E14" s="39"/>
      <c r="F14" s="39"/>
      <c r="G14" s="37">
        <f>ROUND(E14*F14,2)</f>
        <v>0</v>
      </c>
      <c r="H14" s="21"/>
    </row>
    <row r="15" spans="2:212" ht="17.399999999999999" customHeight="1" outlineLevel="1" x14ac:dyDescent="0.3">
      <c r="B15" s="38">
        <v>1102</v>
      </c>
      <c r="C15" s="35" t="s">
        <v>71</v>
      </c>
      <c r="D15" s="36" t="s">
        <v>2</v>
      </c>
      <c r="E15" s="39"/>
      <c r="F15" s="39"/>
      <c r="G15" s="37">
        <f>ROUND(E15*F15,2)</f>
        <v>0</v>
      </c>
    </row>
    <row r="16" spans="2:212" ht="17.399999999999999" customHeight="1" outlineLevel="1" x14ac:dyDescent="0.3">
      <c r="B16" s="34">
        <v>1200</v>
      </c>
      <c r="C16" s="35" t="s">
        <v>26</v>
      </c>
      <c r="D16" s="36" t="s">
        <v>6</v>
      </c>
      <c r="E16" s="36" t="s">
        <v>6</v>
      </c>
      <c r="F16" s="36" t="s">
        <v>6</v>
      </c>
      <c r="G16" s="37">
        <f>G17+G18+G19+G20+G21</f>
        <v>0</v>
      </c>
    </row>
    <row r="17" spans="2:212" ht="17.399999999999999" customHeight="1" outlineLevel="1" x14ac:dyDescent="0.3">
      <c r="B17" s="38">
        <v>1201</v>
      </c>
      <c r="C17" s="35" t="s">
        <v>27</v>
      </c>
      <c r="D17" s="36" t="s">
        <v>1</v>
      </c>
      <c r="E17" s="39"/>
      <c r="F17" s="39"/>
      <c r="G17" s="37">
        <f>ROUND(E17*F17,2)</f>
        <v>0</v>
      </c>
    </row>
    <row r="18" spans="2:212" ht="17.399999999999999" customHeight="1" outlineLevel="1" x14ac:dyDescent="0.3">
      <c r="B18" s="38">
        <v>1202</v>
      </c>
      <c r="C18" s="35" t="s">
        <v>28</v>
      </c>
      <c r="D18" s="36" t="s">
        <v>105</v>
      </c>
      <c r="E18" s="39"/>
      <c r="F18" s="39"/>
      <c r="G18" s="37">
        <f>ROUND(E18*F18,2)</f>
        <v>0</v>
      </c>
    </row>
    <row r="19" spans="2:212" ht="17.399999999999999" customHeight="1" outlineLevel="1" x14ac:dyDescent="0.3">
      <c r="B19" s="38">
        <v>1203</v>
      </c>
      <c r="C19" s="35" t="s">
        <v>29</v>
      </c>
      <c r="D19" s="36" t="s">
        <v>1</v>
      </c>
      <c r="E19" s="39"/>
      <c r="F19" s="39"/>
      <c r="G19" s="37">
        <f>ROUND(E19*F19,2)</f>
        <v>0</v>
      </c>
    </row>
    <row r="20" spans="2:212" ht="17.399999999999999" customHeight="1" outlineLevel="1" x14ac:dyDescent="0.3">
      <c r="B20" s="38">
        <v>1204</v>
      </c>
      <c r="C20" s="35" t="s">
        <v>30</v>
      </c>
      <c r="D20" s="36" t="s">
        <v>104</v>
      </c>
      <c r="E20" s="39"/>
      <c r="F20" s="39"/>
      <c r="G20" s="37">
        <f>ROUND(E20*F20,2)</f>
        <v>0</v>
      </c>
    </row>
    <row r="21" spans="2:212" ht="17.399999999999999" customHeight="1" outlineLevel="1" x14ac:dyDescent="0.3">
      <c r="B21" s="38">
        <v>1205</v>
      </c>
      <c r="C21" s="35" t="s">
        <v>81</v>
      </c>
      <c r="D21" s="36" t="s">
        <v>2</v>
      </c>
      <c r="E21" s="39"/>
      <c r="F21" s="39"/>
      <c r="G21" s="37">
        <f>ROUND(E21*F21,2)</f>
        <v>0</v>
      </c>
    </row>
    <row r="22" spans="2:212" ht="17.399999999999999" customHeight="1" outlineLevel="1" x14ac:dyDescent="0.3">
      <c r="B22" s="31">
        <v>2000</v>
      </c>
      <c r="C22" s="31" t="s">
        <v>57</v>
      </c>
      <c r="D22" s="32" t="s">
        <v>6</v>
      </c>
      <c r="E22" s="32" t="s">
        <v>6</v>
      </c>
      <c r="F22" s="32" t="s">
        <v>6</v>
      </c>
      <c r="G22" s="33">
        <f>G23+G32+G37</f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</row>
    <row r="23" spans="2:212" ht="17.399999999999999" customHeight="1" outlineLevel="1" x14ac:dyDescent="0.3">
      <c r="B23" s="34">
        <v>2100</v>
      </c>
      <c r="C23" s="35" t="s">
        <v>31</v>
      </c>
      <c r="D23" s="36" t="s">
        <v>6</v>
      </c>
      <c r="E23" s="36" t="s">
        <v>6</v>
      </c>
      <c r="F23" s="36" t="s">
        <v>6</v>
      </c>
      <c r="G23" s="37">
        <f>G25+G26+G27+G28+G29+G24+G30+G31</f>
        <v>0</v>
      </c>
    </row>
    <row r="24" spans="2:212" ht="17.399999999999999" customHeight="1" outlineLevel="1" x14ac:dyDescent="0.3">
      <c r="B24" s="38">
        <v>2013</v>
      </c>
      <c r="C24" s="35" t="s">
        <v>48</v>
      </c>
      <c r="D24" s="36" t="s">
        <v>105</v>
      </c>
      <c r="E24" s="39"/>
      <c r="F24" s="39"/>
      <c r="G24" s="37">
        <f>ROUND(E24*F24,2)</f>
        <v>0</v>
      </c>
    </row>
    <row r="25" spans="2:212" s="21" customFormat="1" ht="17.399999999999999" customHeight="1" outlineLevel="1" x14ac:dyDescent="0.3">
      <c r="B25" s="38">
        <v>2101</v>
      </c>
      <c r="C25" s="35" t="s">
        <v>50</v>
      </c>
      <c r="D25" s="36" t="s">
        <v>105</v>
      </c>
      <c r="E25" s="39"/>
      <c r="F25" s="39"/>
      <c r="G25" s="37">
        <f t="shared" ref="G25:G31" si="0">ROUND(E25*F25,2)</f>
        <v>0</v>
      </c>
    </row>
    <row r="26" spans="2:212" s="21" customFormat="1" ht="17.399999999999999" customHeight="1" outlineLevel="1" x14ac:dyDescent="0.3">
      <c r="B26" s="38">
        <v>2102</v>
      </c>
      <c r="C26" s="35" t="s">
        <v>51</v>
      </c>
      <c r="D26" s="36" t="s">
        <v>105</v>
      </c>
      <c r="E26" s="39"/>
      <c r="F26" s="39"/>
      <c r="G26" s="37">
        <f t="shared" si="0"/>
        <v>0</v>
      </c>
    </row>
    <row r="27" spans="2:212" ht="17.399999999999999" customHeight="1" outlineLevel="1" x14ac:dyDescent="0.3">
      <c r="B27" s="38">
        <v>2103</v>
      </c>
      <c r="C27" s="35" t="s">
        <v>72</v>
      </c>
      <c r="D27" s="36" t="s">
        <v>105</v>
      </c>
      <c r="E27" s="39"/>
      <c r="F27" s="39"/>
      <c r="G27" s="37">
        <f t="shared" si="0"/>
        <v>0</v>
      </c>
    </row>
    <row r="28" spans="2:212" ht="17.399999999999999" customHeight="1" outlineLevel="1" x14ac:dyDescent="0.3">
      <c r="B28" s="38">
        <v>2104</v>
      </c>
      <c r="C28" s="35" t="s">
        <v>73</v>
      </c>
      <c r="D28" s="36" t="s">
        <v>105</v>
      </c>
      <c r="E28" s="39"/>
      <c r="F28" s="39"/>
      <c r="G28" s="37">
        <f t="shared" si="0"/>
        <v>0</v>
      </c>
    </row>
    <row r="29" spans="2:212" ht="17.399999999999999" customHeight="1" outlineLevel="1" x14ac:dyDescent="0.3">
      <c r="B29" s="38">
        <v>2105</v>
      </c>
      <c r="C29" s="35" t="s">
        <v>79</v>
      </c>
      <c r="D29" s="36" t="s">
        <v>105</v>
      </c>
      <c r="E29" s="39"/>
      <c r="F29" s="39"/>
      <c r="G29" s="37">
        <f t="shared" si="0"/>
        <v>0</v>
      </c>
    </row>
    <row r="30" spans="2:212" ht="17.399999999999999" customHeight="1" outlineLevel="1" x14ac:dyDescent="0.3">
      <c r="B30" s="38">
        <v>2106</v>
      </c>
      <c r="C30" s="35" t="s">
        <v>107</v>
      </c>
      <c r="D30" s="36" t="s">
        <v>105</v>
      </c>
      <c r="E30" s="39"/>
      <c r="F30" s="39"/>
      <c r="G30" s="40">
        <f t="shared" si="0"/>
        <v>0</v>
      </c>
    </row>
    <row r="31" spans="2:212" ht="17.399999999999999" customHeight="1" outlineLevel="1" x14ac:dyDescent="0.3">
      <c r="B31" s="38">
        <v>2107</v>
      </c>
      <c r="C31" s="35" t="s">
        <v>108</v>
      </c>
      <c r="D31" s="36" t="s">
        <v>105</v>
      </c>
      <c r="E31" s="39"/>
      <c r="F31" s="39"/>
      <c r="G31" s="40">
        <f t="shared" si="0"/>
        <v>0</v>
      </c>
    </row>
    <row r="32" spans="2:212" ht="17.399999999999999" customHeight="1" outlineLevel="1" x14ac:dyDescent="0.3">
      <c r="B32" s="34">
        <v>2200</v>
      </c>
      <c r="C32" s="35" t="s">
        <v>32</v>
      </c>
      <c r="D32" s="36" t="s">
        <v>6</v>
      </c>
      <c r="E32" s="36" t="s">
        <v>6</v>
      </c>
      <c r="F32" s="36" t="s">
        <v>6</v>
      </c>
      <c r="G32" s="37">
        <f>G33+G34+G35+G36</f>
        <v>0</v>
      </c>
    </row>
    <row r="33" spans="2:212" ht="17.399999999999999" customHeight="1" outlineLevel="1" x14ac:dyDescent="0.3">
      <c r="B33" s="38">
        <v>2201</v>
      </c>
      <c r="C33" s="35" t="s">
        <v>113</v>
      </c>
      <c r="D33" s="36" t="s">
        <v>105</v>
      </c>
      <c r="E33" s="39"/>
      <c r="F33" s="39"/>
      <c r="G33" s="37">
        <f>ROUND(E33*F33,2)</f>
        <v>0</v>
      </c>
    </row>
    <row r="34" spans="2:212" ht="17.399999999999999" customHeight="1" outlineLevel="1" x14ac:dyDescent="0.3">
      <c r="B34" s="38">
        <v>2202</v>
      </c>
      <c r="C34" s="35" t="s">
        <v>52</v>
      </c>
      <c r="D34" s="36" t="s">
        <v>105</v>
      </c>
      <c r="E34" s="39"/>
      <c r="F34" s="39"/>
      <c r="G34" s="37">
        <f>ROUND(E34*F34,2)</f>
        <v>0</v>
      </c>
    </row>
    <row r="35" spans="2:212" ht="17.399999999999999" customHeight="1" outlineLevel="1" x14ac:dyDescent="0.3">
      <c r="B35" s="38">
        <v>2203</v>
      </c>
      <c r="C35" s="35" t="s">
        <v>114</v>
      </c>
      <c r="D35" s="36" t="s">
        <v>105</v>
      </c>
      <c r="E35" s="39"/>
      <c r="F35" s="39"/>
      <c r="G35" s="37">
        <f>ROUND(E35*F35,2)</f>
        <v>0</v>
      </c>
    </row>
    <row r="36" spans="2:212" ht="17.399999999999999" customHeight="1" outlineLevel="1" x14ac:dyDescent="0.3">
      <c r="B36" s="38">
        <v>2204</v>
      </c>
      <c r="C36" s="35" t="s">
        <v>82</v>
      </c>
      <c r="D36" s="36" t="s">
        <v>105</v>
      </c>
      <c r="E36" s="39"/>
      <c r="F36" s="39"/>
      <c r="G36" s="37">
        <f>ROUND(E36*F36,2)</f>
        <v>0</v>
      </c>
    </row>
    <row r="37" spans="2:212" ht="17.399999999999999" customHeight="1" outlineLevel="1" x14ac:dyDescent="0.3">
      <c r="B37" s="34">
        <v>2300</v>
      </c>
      <c r="C37" s="35" t="s">
        <v>33</v>
      </c>
      <c r="D37" s="36" t="s">
        <v>6</v>
      </c>
      <c r="E37" s="36" t="s">
        <v>6</v>
      </c>
      <c r="F37" s="36" t="s">
        <v>6</v>
      </c>
      <c r="G37" s="37">
        <f>G38+G39</f>
        <v>0</v>
      </c>
    </row>
    <row r="38" spans="2:212" ht="17.399999999999999" customHeight="1" outlineLevel="1" x14ac:dyDescent="0.3">
      <c r="B38" s="38">
        <v>2301</v>
      </c>
      <c r="C38" s="35" t="s">
        <v>33</v>
      </c>
      <c r="D38" s="36" t="s">
        <v>105</v>
      </c>
      <c r="E38" s="39"/>
      <c r="F38" s="39"/>
      <c r="G38" s="37">
        <f>ROUND(E38*F38,2)</f>
        <v>0</v>
      </c>
    </row>
    <row r="39" spans="2:212" ht="17.399999999999999" customHeight="1" outlineLevel="1" x14ac:dyDescent="0.3">
      <c r="B39" s="38">
        <v>2302</v>
      </c>
      <c r="C39" s="35" t="s">
        <v>103</v>
      </c>
      <c r="D39" s="36" t="s">
        <v>105</v>
      </c>
      <c r="E39" s="39"/>
      <c r="F39" s="39"/>
      <c r="G39" s="37">
        <f>ROUND(E39*F39,2)</f>
        <v>0</v>
      </c>
    </row>
    <row r="40" spans="2:212" ht="17.399999999999999" customHeight="1" outlineLevel="1" x14ac:dyDescent="0.3">
      <c r="B40" s="31">
        <v>3000</v>
      </c>
      <c r="C40" s="31" t="s">
        <v>58</v>
      </c>
      <c r="D40" s="32" t="s">
        <v>6</v>
      </c>
      <c r="E40" s="32" t="s">
        <v>6</v>
      </c>
      <c r="F40" s="32" t="s">
        <v>6</v>
      </c>
      <c r="G40" s="33">
        <f>G41+G44+G47+G49+G59+G60+G69</f>
        <v>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</row>
    <row r="41" spans="2:212" ht="17.399999999999999" customHeight="1" outlineLevel="1" x14ac:dyDescent="0.3">
      <c r="B41" s="34">
        <v>3100</v>
      </c>
      <c r="C41" s="35" t="s">
        <v>34</v>
      </c>
      <c r="D41" s="36" t="s">
        <v>6</v>
      </c>
      <c r="E41" s="36" t="s">
        <v>6</v>
      </c>
      <c r="F41" s="36" t="s">
        <v>6</v>
      </c>
      <c r="G41" s="37">
        <f>G42+G43</f>
        <v>0</v>
      </c>
    </row>
    <row r="42" spans="2:212" ht="17.399999999999999" customHeight="1" outlineLevel="1" x14ac:dyDescent="0.3">
      <c r="B42" s="38">
        <v>3101</v>
      </c>
      <c r="C42" s="35" t="s">
        <v>87</v>
      </c>
      <c r="D42" s="36" t="s">
        <v>105</v>
      </c>
      <c r="E42" s="39"/>
      <c r="F42" s="39"/>
      <c r="G42" s="37">
        <f>ROUND(E42*F42,2)</f>
        <v>0</v>
      </c>
    </row>
    <row r="43" spans="2:212" ht="17.399999999999999" customHeight="1" outlineLevel="1" x14ac:dyDescent="0.3">
      <c r="B43" s="38">
        <v>3102</v>
      </c>
      <c r="C43" s="35" t="s">
        <v>88</v>
      </c>
      <c r="D43" s="36" t="s">
        <v>105</v>
      </c>
      <c r="E43" s="39"/>
      <c r="F43" s="39"/>
      <c r="G43" s="37">
        <f>ROUND(E43*F43,2)</f>
        <v>0</v>
      </c>
    </row>
    <row r="44" spans="2:212" ht="17.399999999999999" customHeight="1" outlineLevel="1" x14ac:dyDescent="0.3">
      <c r="B44" s="34">
        <v>3200</v>
      </c>
      <c r="C44" s="35" t="s">
        <v>35</v>
      </c>
      <c r="D44" s="36" t="s">
        <v>6</v>
      </c>
      <c r="E44" s="36" t="s">
        <v>6</v>
      </c>
      <c r="F44" s="36" t="s">
        <v>6</v>
      </c>
      <c r="G44" s="37">
        <f>G45+G46</f>
        <v>0</v>
      </c>
    </row>
    <row r="45" spans="2:212" ht="17.399999999999999" customHeight="1" outlineLevel="1" x14ac:dyDescent="0.3">
      <c r="B45" s="38">
        <v>3201</v>
      </c>
      <c r="C45" s="35" t="s">
        <v>89</v>
      </c>
      <c r="D45" s="36" t="s">
        <v>104</v>
      </c>
      <c r="E45" s="39"/>
      <c r="F45" s="39"/>
      <c r="G45" s="37">
        <f>ROUND(E45*F45,2)</f>
        <v>0</v>
      </c>
    </row>
    <row r="46" spans="2:212" ht="17.399999999999999" customHeight="1" outlineLevel="1" x14ac:dyDescent="0.3">
      <c r="B46" s="38">
        <v>3202</v>
      </c>
      <c r="C46" s="35" t="s">
        <v>90</v>
      </c>
      <c r="D46" s="36" t="s">
        <v>104</v>
      </c>
      <c r="E46" s="39"/>
      <c r="F46" s="39"/>
      <c r="G46" s="37">
        <f>ROUND(E46*F46,2)</f>
        <v>0</v>
      </c>
    </row>
    <row r="47" spans="2:212" ht="17.399999999999999" customHeight="1" outlineLevel="1" x14ac:dyDescent="0.3">
      <c r="B47" s="34">
        <v>3300</v>
      </c>
      <c r="C47" s="35" t="s">
        <v>49</v>
      </c>
      <c r="D47" s="36" t="s">
        <v>6</v>
      </c>
      <c r="E47" s="36" t="s">
        <v>6</v>
      </c>
      <c r="F47" s="36" t="s">
        <v>6</v>
      </c>
      <c r="G47" s="37">
        <f>G48</f>
        <v>0</v>
      </c>
    </row>
    <row r="48" spans="2:212" ht="17.399999999999999" customHeight="1" outlineLevel="1" x14ac:dyDescent="0.3">
      <c r="B48" s="38">
        <v>3301</v>
      </c>
      <c r="C48" s="35" t="s">
        <v>53</v>
      </c>
      <c r="D48" s="36" t="s">
        <v>105</v>
      </c>
      <c r="E48" s="39"/>
      <c r="F48" s="39"/>
      <c r="G48" s="37">
        <f>ROUND(E48*F48,2)</f>
        <v>0</v>
      </c>
    </row>
    <row r="49" spans="2:7" ht="17.399999999999999" customHeight="1" outlineLevel="1" x14ac:dyDescent="0.3">
      <c r="B49" s="34">
        <v>3400</v>
      </c>
      <c r="C49" s="35" t="s">
        <v>36</v>
      </c>
      <c r="D49" s="36" t="s">
        <v>6</v>
      </c>
      <c r="E49" s="36" t="s">
        <v>6</v>
      </c>
      <c r="F49" s="36" t="s">
        <v>6</v>
      </c>
      <c r="G49" s="37">
        <f>G50+G51+G52+G53+G54+G55+G56+G57+G58</f>
        <v>0</v>
      </c>
    </row>
    <row r="50" spans="2:7" ht="17.399999999999999" customHeight="1" outlineLevel="1" x14ac:dyDescent="0.3">
      <c r="B50" s="38">
        <v>3401</v>
      </c>
      <c r="C50" s="35" t="s">
        <v>91</v>
      </c>
      <c r="D50" s="36" t="s">
        <v>3</v>
      </c>
      <c r="E50" s="39"/>
      <c r="F50" s="39"/>
      <c r="G50" s="37">
        <f t="shared" ref="G50:G59" si="1">ROUND(E50*F50,2)</f>
        <v>0</v>
      </c>
    </row>
    <row r="51" spans="2:7" ht="17.399999999999999" customHeight="1" outlineLevel="1" x14ac:dyDescent="0.3">
      <c r="B51" s="38">
        <v>3402</v>
      </c>
      <c r="C51" s="35" t="s">
        <v>92</v>
      </c>
      <c r="D51" s="36" t="s">
        <v>3</v>
      </c>
      <c r="E51" s="39"/>
      <c r="F51" s="39"/>
      <c r="G51" s="37">
        <f t="shared" si="1"/>
        <v>0</v>
      </c>
    </row>
    <row r="52" spans="2:7" ht="17.399999999999999" customHeight="1" outlineLevel="1" x14ac:dyDescent="0.3">
      <c r="B52" s="38">
        <v>3403</v>
      </c>
      <c r="C52" s="35" t="s">
        <v>93</v>
      </c>
      <c r="D52" s="36" t="s">
        <v>3</v>
      </c>
      <c r="E52" s="39"/>
      <c r="F52" s="39"/>
      <c r="G52" s="37">
        <f t="shared" si="1"/>
        <v>0</v>
      </c>
    </row>
    <row r="53" spans="2:7" ht="17.399999999999999" customHeight="1" outlineLevel="1" x14ac:dyDescent="0.3">
      <c r="B53" s="38">
        <v>3404</v>
      </c>
      <c r="C53" s="35" t="s">
        <v>94</v>
      </c>
      <c r="D53" s="36" t="s">
        <v>3</v>
      </c>
      <c r="E53" s="39"/>
      <c r="F53" s="39"/>
      <c r="G53" s="37">
        <f t="shared" si="1"/>
        <v>0</v>
      </c>
    </row>
    <row r="54" spans="2:7" ht="17.399999999999999" customHeight="1" outlineLevel="1" x14ac:dyDescent="0.3">
      <c r="B54" s="38">
        <v>3405</v>
      </c>
      <c r="C54" s="35" t="s">
        <v>95</v>
      </c>
      <c r="D54" s="36" t="s">
        <v>3</v>
      </c>
      <c r="E54" s="39"/>
      <c r="F54" s="39"/>
      <c r="G54" s="37">
        <f t="shared" si="1"/>
        <v>0</v>
      </c>
    </row>
    <row r="55" spans="2:7" ht="17.399999999999999" customHeight="1" outlineLevel="1" x14ac:dyDescent="0.3">
      <c r="B55" s="38">
        <v>3406</v>
      </c>
      <c r="C55" s="35" t="s">
        <v>96</v>
      </c>
      <c r="D55" s="36" t="s">
        <v>3</v>
      </c>
      <c r="E55" s="39"/>
      <c r="F55" s="39"/>
      <c r="G55" s="37">
        <f t="shared" si="1"/>
        <v>0</v>
      </c>
    </row>
    <row r="56" spans="2:7" ht="17.399999999999999" customHeight="1" outlineLevel="1" x14ac:dyDescent="0.3">
      <c r="B56" s="38">
        <v>3407</v>
      </c>
      <c r="C56" s="35" t="s">
        <v>97</v>
      </c>
      <c r="D56" s="36" t="s">
        <v>3</v>
      </c>
      <c r="E56" s="39"/>
      <c r="F56" s="39"/>
      <c r="G56" s="37">
        <f t="shared" si="1"/>
        <v>0</v>
      </c>
    </row>
    <row r="57" spans="2:7" ht="17.399999999999999" customHeight="1" outlineLevel="1" x14ac:dyDescent="0.3">
      <c r="B57" s="38">
        <v>3408</v>
      </c>
      <c r="C57" s="35" t="s">
        <v>98</v>
      </c>
      <c r="D57" s="36" t="s">
        <v>3</v>
      </c>
      <c r="E57" s="39"/>
      <c r="F57" s="39"/>
      <c r="G57" s="37">
        <f t="shared" si="1"/>
        <v>0</v>
      </c>
    </row>
    <row r="58" spans="2:7" ht="17.399999999999999" customHeight="1" outlineLevel="1" x14ac:dyDescent="0.3">
      <c r="B58" s="38">
        <v>3409</v>
      </c>
      <c r="C58" s="35" t="s">
        <v>99</v>
      </c>
      <c r="D58" s="36" t="s">
        <v>3</v>
      </c>
      <c r="E58" s="39"/>
      <c r="F58" s="39"/>
      <c r="G58" s="37">
        <f t="shared" si="1"/>
        <v>0</v>
      </c>
    </row>
    <row r="59" spans="2:7" ht="17.399999999999999" customHeight="1" outlineLevel="1" x14ac:dyDescent="0.3">
      <c r="B59" s="34">
        <v>3500</v>
      </c>
      <c r="C59" s="35" t="s">
        <v>100</v>
      </c>
      <c r="D59" s="36" t="s">
        <v>3</v>
      </c>
      <c r="E59" s="39"/>
      <c r="F59" s="39"/>
      <c r="G59" s="37">
        <f t="shared" si="1"/>
        <v>0</v>
      </c>
    </row>
    <row r="60" spans="2:7" ht="17.399999999999999" customHeight="1" outlineLevel="1" x14ac:dyDescent="0.3">
      <c r="B60" s="34">
        <v>3600</v>
      </c>
      <c r="C60" s="35" t="s">
        <v>37</v>
      </c>
      <c r="D60" s="36" t="s">
        <v>6</v>
      </c>
      <c r="E60" s="36" t="s">
        <v>6</v>
      </c>
      <c r="F60" s="36" t="s">
        <v>6</v>
      </c>
      <c r="G60" s="37">
        <f>G61+G62+G63+G64+G65+G66+G67+G68</f>
        <v>0</v>
      </c>
    </row>
    <row r="61" spans="2:7" ht="17.399999999999999" customHeight="1" outlineLevel="1" x14ac:dyDescent="0.3">
      <c r="B61" s="38">
        <v>3601</v>
      </c>
      <c r="C61" s="35" t="s">
        <v>60</v>
      </c>
      <c r="D61" s="34" t="s">
        <v>106</v>
      </c>
      <c r="E61" s="39"/>
      <c r="F61" s="39"/>
      <c r="G61" s="37">
        <f t="shared" ref="G61:G68" si="2">ROUND(E61*F61,2)</f>
        <v>0</v>
      </c>
    </row>
    <row r="62" spans="2:7" ht="17.399999999999999" customHeight="1" outlineLevel="1" x14ac:dyDescent="0.3">
      <c r="B62" s="38">
        <v>3602</v>
      </c>
      <c r="C62" s="35" t="s">
        <v>61</v>
      </c>
      <c r="D62" s="34" t="s">
        <v>106</v>
      </c>
      <c r="E62" s="39"/>
      <c r="F62" s="39"/>
      <c r="G62" s="37">
        <f t="shared" si="2"/>
        <v>0</v>
      </c>
    </row>
    <row r="63" spans="2:7" ht="17.399999999999999" customHeight="1" outlineLevel="1" x14ac:dyDescent="0.3">
      <c r="B63" s="38">
        <v>3603</v>
      </c>
      <c r="C63" s="35" t="s">
        <v>38</v>
      </c>
      <c r="D63" s="34" t="s">
        <v>106</v>
      </c>
      <c r="E63" s="39"/>
      <c r="F63" s="39"/>
      <c r="G63" s="37">
        <f t="shared" si="2"/>
        <v>0</v>
      </c>
    </row>
    <row r="64" spans="2:7" ht="17.399999999999999" customHeight="1" outlineLevel="1" x14ac:dyDescent="0.3">
      <c r="B64" s="38">
        <v>3604</v>
      </c>
      <c r="C64" s="35" t="s">
        <v>39</v>
      </c>
      <c r="D64" s="34" t="s">
        <v>106</v>
      </c>
      <c r="E64" s="39"/>
      <c r="F64" s="39"/>
      <c r="G64" s="37">
        <f t="shared" si="2"/>
        <v>0</v>
      </c>
    </row>
    <row r="65" spans="2:212" ht="17.399999999999999" customHeight="1" outlineLevel="1" x14ac:dyDescent="0.3">
      <c r="B65" s="38">
        <v>3605</v>
      </c>
      <c r="C65" s="35" t="s">
        <v>110</v>
      </c>
      <c r="D65" s="34" t="s">
        <v>106</v>
      </c>
      <c r="E65" s="39"/>
      <c r="F65" s="39"/>
      <c r="G65" s="37">
        <f t="shared" si="2"/>
        <v>0</v>
      </c>
    </row>
    <row r="66" spans="2:212" ht="17.399999999999999" customHeight="1" outlineLevel="1" x14ac:dyDescent="0.3">
      <c r="B66" s="38">
        <v>3606</v>
      </c>
      <c r="C66" s="35" t="s">
        <v>111</v>
      </c>
      <c r="D66" s="36" t="s">
        <v>104</v>
      </c>
      <c r="E66" s="39"/>
      <c r="F66" s="39"/>
      <c r="G66" s="37">
        <f t="shared" si="2"/>
        <v>0</v>
      </c>
    </row>
    <row r="67" spans="2:212" ht="17.399999999999999" customHeight="1" outlineLevel="1" x14ac:dyDescent="0.3">
      <c r="B67" s="38">
        <v>3607</v>
      </c>
      <c r="C67" s="35" t="s">
        <v>76</v>
      </c>
      <c r="D67" s="34" t="s">
        <v>106</v>
      </c>
      <c r="E67" s="39"/>
      <c r="F67" s="39"/>
      <c r="G67" s="37">
        <f t="shared" si="2"/>
        <v>0</v>
      </c>
    </row>
    <row r="68" spans="2:212" ht="17.399999999999999" customHeight="1" outlineLevel="1" x14ac:dyDescent="0.3">
      <c r="B68" s="38">
        <v>3608</v>
      </c>
      <c r="C68" s="35" t="s">
        <v>77</v>
      </c>
      <c r="D68" s="34" t="s">
        <v>106</v>
      </c>
      <c r="E68" s="39"/>
      <c r="F68" s="39"/>
      <c r="G68" s="37">
        <f t="shared" si="2"/>
        <v>0</v>
      </c>
    </row>
    <row r="69" spans="2:212" ht="17.399999999999999" customHeight="1" outlineLevel="1" x14ac:dyDescent="0.3">
      <c r="B69" s="34">
        <v>3700</v>
      </c>
      <c r="C69" s="35" t="s">
        <v>78</v>
      </c>
      <c r="D69" s="36" t="s">
        <v>6</v>
      </c>
      <c r="E69" s="36" t="s">
        <v>6</v>
      </c>
      <c r="F69" s="36" t="s">
        <v>6</v>
      </c>
      <c r="G69" s="37">
        <f>G70+G71+G72+G73</f>
        <v>0</v>
      </c>
    </row>
    <row r="70" spans="2:212" s="21" customFormat="1" ht="17.399999999999999" customHeight="1" outlineLevel="1" x14ac:dyDescent="0.3">
      <c r="B70" s="38">
        <v>3701</v>
      </c>
      <c r="C70" s="35" t="s">
        <v>74</v>
      </c>
      <c r="D70" s="34" t="s">
        <v>106</v>
      </c>
      <c r="E70" s="39"/>
      <c r="F70" s="39"/>
      <c r="G70" s="37">
        <f>ROUND(E70*F70,2)</f>
        <v>0</v>
      </c>
    </row>
    <row r="71" spans="2:212" s="21" customFormat="1" ht="17.399999999999999" customHeight="1" outlineLevel="1" x14ac:dyDescent="0.3">
      <c r="B71" s="38">
        <v>3702</v>
      </c>
      <c r="C71" s="35" t="s">
        <v>75</v>
      </c>
      <c r="D71" s="34" t="s">
        <v>106</v>
      </c>
      <c r="E71" s="39"/>
      <c r="F71" s="39"/>
      <c r="G71" s="37">
        <f>ROUND(E71*F71,2)</f>
        <v>0</v>
      </c>
    </row>
    <row r="72" spans="2:212" s="21" customFormat="1" ht="17.399999999999999" customHeight="1" outlineLevel="1" x14ac:dyDescent="0.3">
      <c r="B72" s="38">
        <v>3703</v>
      </c>
      <c r="C72" s="35" t="s">
        <v>80</v>
      </c>
      <c r="D72" s="36" t="s">
        <v>105</v>
      </c>
      <c r="E72" s="39"/>
      <c r="F72" s="39"/>
      <c r="G72" s="37">
        <f>ROUND(E72*F72,2)</f>
        <v>0</v>
      </c>
    </row>
    <row r="73" spans="2:212" s="21" customFormat="1" ht="17.399999999999999" customHeight="1" outlineLevel="1" x14ac:dyDescent="0.3">
      <c r="B73" s="38">
        <v>3704</v>
      </c>
      <c r="C73" s="35" t="s">
        <v>109</v>
      </c>
      <c r="D73" s="34" t="s">
        <v>106</v>
      </c>
      <c r="E73" s="39"/>
      <c r="F73" s="39"/>
      <c r="G73" s="40">
        <f t="shared" ref="G73" si="3">ROUND(E73*F73,2)</f>
        <v>0</v>
      </c>
    </row>
    <row r="74" spans="2:212" ht="17.399999999999999" customHeight="1" outlineLevel="1" x14ac:dyDescent="0.3">
      <c r="B74" s="31">
        <v>4000</v>
      </c>
      <c r="C74" s="31" t="s">
        <v>59</v>
      </c>
      <c r="D74" s="32" t="s">
        <v>6</v>
      </c>
      <c r="E74" s="32" t="s">
        <v>6</v>
      </c>
      <c r="F74" s="32" t="s">
        <v>6</v>
      </c>
      <c r="G74" s="33">
        <f>G75+G82+G86</f>
        <v>0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</row>
    <row r="75" spans="2:212" ht="17.399999999999999" customHeight="1" outlineLevel="1" x14ac:dyDescent="0.3">
      <c r="B75" s="34">
        <v>4100</v>
      </c>
      <c r="C75" s="35" t="s">
        <v>55</v>
      </c>
      <c r="D75" s="36" t="s">
        <v>6</v>
      </c>
      <c r="E75" s="36" t="s">
        <v>6</v>
      </c>
      <c r="F75" s="36" t="s">
        <v>6</v>
      </c>
      <c r="G75" s="37">
        <f>G76+G77+G78+G79+G80+G81</f>
        <v>0</v>
      </c>
    </row>
    <row r="76" spans="2:212" ht="17.399999999999999" customHeight="1" x14ac:dyDescent="0.3">
      <c r="B76" s="38">
        <v>4101</v>
      </c>
      <c r="C76" s="35" t="s">
        <v>60</v>
      </c>
      <c r="D76" s="34" t="s">
        <v>106</v>
      </c>
      <c r="E76" s="39"/>
      <c r="F76" s="39"/>
      <c r="G76" s="37">
        <f t="shared" ref="G76:G81" si="4">ROUND(E76*F76,2)</f>
        <v>0</v>
      </c>
    </row>
    <row r="77" spans="2:212" ht="17.399999999999999" customHeight="1" x14ac:dyDescent="0.3">
      <c r="B77" s="38">
        <v>4102</v>
      </c>
      <c r="C77" s="35" t="s">
        <v>61</v>
      </c>
      <c r="D77" s="34" t="s">
        <v>106</v>
      </c>
      <c r="E77" s="39"/>
      <c r="F77" s="39"/>
      <c r="G77" s="37">
        <f t="shared" si="4"/>
        <v>0</v>
      </c>
    </row>
    <row r="78" spans="2:212" ht="17.399999999999999" customHeight="1" x14ac:dyDescent="0.3">
      <c r="B78" s="38">
        <v>4103</v>
      </c>
      <c r="C78" s="35" t="s">
        <v>38</v>
      </c>
      <c r="D78" s="34" t="s">
        <v>106</v>
      </c>
      <c r="E78" s="39"/>
      <c r="F78" s="39"/>
      <c r="G78" s="37">
        <f t="shared" si="4"/>
        <v>0</v>
      </c>
    </row>
    <row r="79" spans="2:212" ht="17.399999999999999" customHeight="1" x14ac:dyDescent="0.3">
      <c r="B79" s="38">
        <v>4104</v>
      </c>
      <c r="C79" s="35" t="s">
        <v>39</v>
      </c>
      <c r="D79" s="34" t="s">
        <v>106</v>
      </c>
      <c r="E79" s="39"/>
      <c r="F79" s="39"/>
      <c r="G79" s="37">
        <f t="shared" si="4"/>
        <v>0</v>
      </c>
    </row>
    <row r="80" spans="2:212" ht="17.399999999999999" customHeight="1" x14ac:dyDescent="0.3">
      <c r="B80" s="38">
        <v>4105</v>
      </c>
      <c r="C80" s="35" t="s">
        <v>76</v>
      </c>
      <c r="D80" s="34" t="s">
        <v>106</v>
      </c>
      <c r="E80" s="39"/>
      <c r="F80" s="39"/>
      <c r="G80" s="37">
        <f t="shared" si="4"/>
        <v>0</v>
      </c>
    </row>
    <row r="81" spans="2:212" ht="17.399999999999999" customHeight="1" x14ac:dyDescent="0.3">
      <c r="B81" s="38">
        <v>4106</v>
      </c>
      <c r="C81" s="35" t="s">
        <v>77</v>
      </c>
      <c r="D81" s="34" t="s">
        <v>106</v>
      </c>
      <c r="E81" s="39"/>
      <c r="F81" s="39"/>
      <c r="G81" s="37">
        <f t="shared" si="4"/>
        <v>0</v>
      </c>
    </row>
    <row r="82" spans="2:212" ht="17.399999999999999" customHeight="1" outlineLevel="1" x14ac:dyDescent="0.3">
      <c r="B82" s="34">
        <v>4200</v>
      </c>
      <c r="C82" s="35" t="s">
        <v>40</v>
      </c>
      <c r="D82" s="36" t="s">
        <v>6</v>
      </c>
      <c r="E82" s="36" t="s">
        <v>6</v>
      </c>
      <c r="F82" s="36" t="s">
        <v>6</v>
      </c>
      <c r="G82" s="37">
        <f>G83+G84+G85</f>
        <v>0</v>
      </c>
    </row>
    <row r="83" spans="2:212" ht="17.399999999999999" customHeight="1" outlineLevel="1" x14ac:dyDescent="0.3">
      <c r="B83" s="41">
        <v>4201</v>
      </c>
      <c r="C83" s="35" t="s">
        <v>41</v>
      </c>
      <c r="D83" s="34" t="s">
        <v>3</v>
      </c>
      <c r="E83" s="39"/>
      <c r="F83" s="39"/>
      <c r="G83" s="37">
        <f>ROUND(E83*F83,2)</f>
        <v>0</v>
      </c>
    </row>
    <row r="84" spans="2:212" ht="17.399999999999999" customHeight="1" outlineLevel="1" x14ac:dyDescent="0.3">
      <c r="B84" s="41">
        <v>4202</v>
      </c>
      <c r="C84" s="35" t="s">
        <v>42</v>
      </c>
      <c r="D84" s="34" t="s">
        <v>3</v>
      </c>
      <c r="E84" s="39"/>
      <c r="F84" s="39"/>
      <c r="G84" s="37">
        <f>ROUND(E84*F84,2)</f>
        <v>0</v>
      </c>
    </row>
    <row r="85" spans="2:212" ht="17.399999999999999" customHeight="1" outlineLevel="1" x14ac:dyDescent="0.3">
      <c r="B85" s="41">
        <v>4203</v>
      </c>
      <c r="C85" s="35" t="s">
        <v>43</v>
      </c>
      <c r="D85" s="34" t="s">
        <v>3</v>
      </c>
      <c r="E85" s="39"/>
      <c r="F85" s="39"/>
      <c r="G85" s="37">
        <f>ROUND(E85*F85,2)</f>
        <v>0</v>
      </c>
    </row>
    <row r="86" spans="2:212" ht="17.399999999999999" customHeight="1" outlineLevel="1" x14ac:dyDescent="0.3">
      <c r="B86" s="34">
        <v>4300</v>
      </c>
      <c r="C86" s="35" t="s">
        <v>44</v>
      </c>
      <c r="D86" s="36" t="s">
        <v>6</v>
      </c>
      <c r="E86" s="36" t="s">
        <v>6</v>
      </c>
      <c r="F86" s="36" t="s">
        <v>6</v>
      </c>
      <c r="G86" s="37">
        <f>G87+G88+G89</f>
        <v>0</v>
      </c>
    </row>
    <row r="87" spans="2:212" ht="17.399999999999999" customHeight="1" outlineLevel="1" x14ac:dyDescent="0.3">
      <c r="B87" s="41">
        <v>4301</v>
      </c>
      <c r="C87" s="42" t="s">
        <v>38</v>
      </c>
      <c r="D87" s="34" t="s">
        <v>106</v>
      </c>
      <c r="E87" s="39"/>
      <c r="F87" s="39"/>
      <c r="G87" s="37">
        <f>ROUND(E87*F87,2)</f>
        <v>0</v>
      </c>
    </row>
    <row r="88" spans="2:212" ht="17.399999999999999" customHeight="1" outlineLevel="1" x14ac:dyDescent="0.3">
      <c r="B88" s="41">
        <v>4302</v>
      </c>
      <c r="C88" s="42" t="s">
        <v>39</v>
      </c>
      <c r="D88" s="34" t="s">
        <v>106</v>
      </c>
      <c r="E88" s="39"/>
      <c r="F88" s="39"/>
      <c r="G88" s="37">
        <f>ROUND(E88*F88,2)</f>
        <v>0</v>
      </c>
    </row>
    <row r="89" spans="2:212" ht="17.399999999999999" customHeight="1" outlineLevel="1" x14ac:dyDescent="0.3">
      <c r="B89" s="41">
        <v>4303</v>
      </c>
      <c r="C89" s="35" t="s">
        <v>112</v>
      </c>
      <c r="D89" s="34" t="s">
        <v>106</v>
      </c>
      <c r="E89" s="39"/>
      <c r="F89" s="39"/>
      <c r="G89" s="37">
        <f>ROUND(E89*F89,2)</f>
        <v>0</v>
      </c>
    </row>
    <row r="90" spans="2:212" ht="17.399999999999999" customHeight="1" outlineLevel="1" x14ac:dyDescent="0.3">
      <c r="B90" s="31">
        <v>5000</v>
      </c>
      <c r="C90" s="31" t="s">
        <v>62</v>
      </c>
      <c r="D90" s="32" t="s">
        <v>6</v>
      </c>
      <c r="E90" s="32" t="s">
        <v>6</v>
      </c>
      <c r="F90" s="32" t="s">
        <v>6</v>
      </c>
      <c r="G90" s="33">
        <f>G91+G92+G93+G94</f>
        <v>0</v>
      </c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</row>
    <row r="91" spans="2:212" ht="17.399999999999999" customHeight="1" outlineLevel="1" x14ac:dyDescent="0.3">
      <c r="B91" s="34">
        <v>5100</v>
      </c>
      <c r="C91" s="35" t="s">
        <v>45</v>
      </c>
      <c r="D91" s="36" t="s">
        <v>105</v>
      </c>
      <c r="E91" s="39"/>
      <c r="F91" s="39"/>
      <c r="G91" s="37">
        <f>ROUND(E91*F91,2)</f>
        <v>0</v>
      </c>
    </row>
    <row r="92" spans="2:212" ht="17.399999999999999" customHeight="1" outlineLevel="1" x14ac:dyDescent="0.3">
      <c r="B92" s="34">
        <v>5200</v>
      </c>
      <c r="C92" s="35" t="s">
        <v>83</v>
      </c>
      <c r="D92" s="34" t="s">
        <v>3</v>
      </c>
      <c r="E92" s="39"/>
      <c r="F92" s="39"/>
      <c r="G92" s="37">
        <f>ROUND(E92*F92,2)</f>
        <v>0</v>
      </c>
    </row>
    <row r="93" spans="2:212" ht="17.399999999999999" customHeight="1" outlineLevel="1" x14ac:dyDescent="0.3">
      <c r="B93" s="34">
        <v>5300</v>
      </c>
      <c r="C93" s="35" t="s">
        <v>84</v>
      </c>
      <c r="D93" s="34" t="s">
        <v>3</v>
      </c>
      <c r="E93" s="39"/>
      <c r="F93" s="39"/>
      <c r="G93" s="37">
        <f>ROUND(E93*F93,2)</f>
        <v>0</v>
      </c>
    </row>
    <row r="94" spans="2:212" ht="17.399999999999999" customHeight="1" outlineLevel="1" x14ac:dyDescent="0.3">
      <c r="B94" s="34">
        <v>5400</v>
      </c>
      <c r="C94" s="35" t="s">
        <v>54</v>
      </c>
      <c r="D94" s="34" t="s">
        <v>106</v>
      </c>
      <c r="E94" s="39"/>
      <c r="F94" s="39"/>
      <c r="G94" s="37">
        <f>ROUND(E94*F94,2)</f>
        <v>0</v>
      </c>
    </row>
    <row r="95" spans="2:212" ht="17.399999999999999" customHeight="1" outlineLevel="1" x14ac:dyDescent="0.3">
      <c r="B95" s="31">
        <v>6000</v>
      </c>
      <c r="C95" s="31" t="s">
        <v>63</v>
      </c>
      <c r="D95" s="32" t="s">
        <v>6</v>
      </c>
      <c r="E95" s="32" t="s">
        <v>6</v>
      </c>
      <c r="F95" s="32" t="s">
        <v>6</v>
      </c>
      <c r="G95" s="33">
        <f>G96</f>
        <v>0</v>
      </c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</row>
    <row r="96" spans="2:212" ht="17.399999999999999" customHeight="1" outlineLevel="1" x14ac:dyDescent="0.3">
      <c r="B96" s="34">
        <v>6100</v>
      </c>
      <c r="C96" s="35" t="s">
        <v>47</v>
      </c>
      <c r="D96" s="36" t="s">
        <v>104</v>
      </c>
      <c r="E96" s="39"/>
      <c r="F96" s="39"/>
      <c r="G96" s="37">
        <f>ROUND(E96*F96,2)</f>
        <v>0</v>
      </c>
    </row>
    <row r="97" spans="2:212" ht="34.200000000000003" customHeight="1" outlineLevel="1" x14ac:dyDescent="0.3">
      <c r="B97" s="31">
        <v>7000</v>
      </c>
      <c r="C97" s="31" t="s">
        <v>64</v>
      </c>
      <c r="D97" s="32" t="s">
        <v>6</v>
      </c>
      <c r="E97" s="32" t="s">
        <v>6</v>
      </c>
      <c r="F97" s="32" t="s">
        <v>6</v>
      </c>
      <c r="G97" s="33">
        <f>G98+G99</f>
        <v>0</v>
      </c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</row>
    <row r="98" spans="2:212" ht="17.399999999999999" customHeight="1" outlineLevel="1" x14ac:dyDescent="0.3">
      <c r="B98" s="34">
        <v>7101</v>
      </c>
      <c r="C98" s="35" t="s">
        <v>85</v>
      </c>
      <c r="D98" s="36" t="s">
        <v>105</v>
      </c>
      <c r="E98" s="39"/>
      <c r="F98" s="39"/>
      <c r="G98" s="37">
        <f>ROUND(E98*F98,2)</f>
        <v>0</v>
      </c>
    </row>
    <row r="99" spans="2:212" ht="17.399999999999999" customHeight="1" outlineLevel="1" x14ac:dyDescent="0.3">
      <c r="B99" s="34">
        <v>7201</v>
      </c>
      <c r="C99" s="35" t="s">
        <v>86</v>
      </c>
      <c r="D99" s="36" t="s">
        <v>105</v>
      </c>
      <c r="E99" s="39"/>
      <c r="F99" s="39"/>
      <c r="G99" s="37">
        <f>ROUND(E99*F99,2)</f>
        <v>0</v>
      </c>
    </row>
    <row r="100" spans="2:212" ht="17.399999999999999" customHeight="1" outlineLevel="1" x14ac:dyDescent="0.3">
      <c r="B100" s="31">
        <v>8000</v>
      </c>
      <c r="C100" s="31" t="s">
        <v>102</v>
      </c>
      <c r="D100" s="32" t="s">
        <v>6</v>
      </c>
      <c r="E100" s="32" t="s">
        <v>6</v>
      </c>
      <c r="F100" s="32" t="s">
        <v>6</v>
      </c>
      <c r="G100" s="33">
        <f>SUM(G101:G110)</f>
        <v>0</v>
      </c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</row>
    <row r="101" spans="2:212" ht="17.399999999999999" customHeight="1" x14ac:dyDescent="0.3">
      <c r="B101" s="34">
        <v>8001</v>
      </c>
      <c r="C101" s="43" t="s">
        <v>70</v>
      </c>
      <c r="D101" s="36" t="s">
        <v>104</v>
      </c>
      <c r="E101" s="39"/>
      <c r="F101" s="39"/>
      <c r="G101" s="37">
        <f>ROUND(E101*F101,2)</f>
        <v>0</v>
      </c>
    </row>
    <row r="102" spans="2:212" ht="17.399999999999999" customHeight="1" x14ac:dyDescent="0.3">
      <c r="B102" s="34">
        <v>8002</v>
      </c>
      <c r="C102" s="44"/>
      <c r="D102" s="39"/>
      <c r="E102" s="39"/>
      <c r="F102" s="39"/>
      <c r="G102" s="37">
        <f t="shared" ref="G102:G103" si="5">ROUND(E102*F102,2)</f>
        <v>0</v>
      </c>
    </row>
    <row r="103" spans="2:212" ht="17.399999999999999" customHeight="1" x14ac:dyDescent="0.3">
      <c r="B103" s="34">
        <v>8003</v>
      </c>
      <c r="C103" s="44"/>
      <c r="D103" s="39"/>
      <c r="E103" s="39"/>
      <c r="F103" s="39"/>
      <c r="G103" s="37">
        <f t="shared" si="5"/>
        <v>0</v>
      </c>
    </row>
    <row r="104" spans="2:212" ht="17.399999999999999" customHeight="1" x14ac:dyDescent="0.3">
      <c r="B104" s="34">
        <v>8004</v>
      </c>
      <c r="C104" s="44"/>
      <c r="D104" s="39"/>
      <c r="E104" s="39"/>
      <c r="F104" s="39"/>
      <c r="G104" s="37">
        <f>ROUND(E104*F104,2)</f>
        <v>0</v>
      </c>
    </row>
    <row r="105" spans="2:212" ht="17.399999999999999" customHeight="1" x14ac:dyDescent="0.3">
      <c r="B105" s="34">
        <v>8005</v>
      </c>
      <c r="C105" s="44"/>
      <c r="D105" s="39"/>
      <c r="E105" s="39"/>
      <c r="F105" s="39"/>
      <c r="G105" s="37">
        <f t="shared" ref="G105:G110" si="6">ROUND(E105*F105,2)</f>
        <v>0</v>
      </c>
    </row>
    <row r="106" spans="2:212" ht="17.399999999999999" customHeight="1" x14ac:dyDescent="0.3">
      <c r="B106" s="34">
        <v>8006</v>
      </c>
      <c r="C106" s="44"/>
      <c r="D106" s="39"/>
      <c r="E106" s="39"/>
      <c r="F106" s="39"/>
      <c r="G106" s="37">
        <f t="shared" si="6"/>
        <v>0</v>
      </c>
    </row>
    <row r="107" spans="2:212" ht="17.399999999999999" customHeight="1" x14ac:dyDescent="0.3">
      <c r="B107" s="34">
        <v>8007</v>
      </c>
      <c r="C107" s="44"/>
      <c r="D107" s="39"/>
      <c r="E107" s="39"/>
      <c r="F107" s="39"/>
      <c r="G107" s="37">
        <f t="shared" si="6"/>
        <v>0</v>
      </c>
    </row>
    <row r="108" spans="2:212" ht="17.399999999999999" customHeight="1" x14ac:dyDescent="0.3">
      <c r="B108" s="34">
        <v>8008</v>
      </c>
      <c r="C108" s="44"/>
      <c r="D108" s="39"/>
      <c r="E108" s="39"/>
      <c r="F108" s="39"/>
      <c r="G108" s="37">
        <f t="shared" si="6"/>
        <v>0</v>
      </c>
    </row>
    <row r="109" spans="2:212" ht="17.399999999999999" customHeight="1" x14ac:dyDescent="0.3">
      <c r="B109" s="34">
        <v>8009</v>
      </c>
      <c r="C109" s="44"/>
      <c r="D109" s="39"/>
      <c r="E109" s="39"/>
      <c r="F109" s="39"/>
      <c r="G109" s="37">
        <f t="shared" si="6"/>
        <v>0</v>
      </c>
    </row>
    <row r="110" spans="2:212" ht="17.399999999999999" customHeight="1" x14ac:dyDescent="0.3">
      <c r="B110" s="34">
        <v>8010</v>
      </c>
      <c r="C110" s="44"/>
      <c r="D110" s="39"/>
      <c r="E110" s="39"/>
      <c r="F110" s="39"/>
      <c r="G110" s="37">
        <f t="shared" si="6"/>
        <v>0</v>
      </c>
    </row>
    <row r="111" spans="2:212" ht="17.399999999999999" customHeight="1" x14ac:dyDescent="0.3">
      <c r="B111" s="31"/>
      <c r="C111" s="31" t="s">
        <v>46</v>
      </c>
      <c r="D111" s="32" t="s">
        <v>6</v>
      </c>
      <c r="E111" s="32" t="s">
        <v>6</v>
      </c>
      <c r="F111" s="32" t="s">
        <v>6</v>
      </c>
      <c r="G111" s="33">
        <f>G12+G22+G40+G74+G90+G95+G97+G100</f>
        <v>0</v>
      </c>
    </row>
    <row r="112" spans="2:212" ht="15" customHeight="1" x14ac:dyDescent="0.3">
      <c r="B112" s="22"/>
      <c r="D112" s="22"/>
      <c r="E112" s="22"/>
      <c r="G112" s="22"/>
    </row>
    <row r="114" spans="1:7" x14ac:dyDescent="0.3">
      <c r="B114" s="23"/>
      <c r="D114" s="19"/>
      <c r="E114" s="10"/>
      <c r="F114" s="19"/>
      <c r="G114" s="10"/>
    </row>
    <row r="115" spans="1:7" outlineLevel="1" x14ac:dyDescent="0.3">
      <c r="B115" s="24"/>
      <c r="C115" s="46"/>
      <c r="D115" s="46"/>
      <c r="E115" s="46"/>
      <c r="F115" s="46"/>
      <c r="G115" s="46"/>
    </row>
    <row r="116" spans="1:7" outlineLevel="1" x14ac:dyDescent="0.3">
      <c r="B116" s="24"/>
      <c r="C116" s="47"/>
      <c r="D116" s="47"/>
      <c r="E116" s="47"/>
      <c r="F116" s="47"/>
      <c r="G116" s="47"/>
    </row>
    <row r="117" spans="1:7" ht="20.25" customHeight="1" outlineLevel="1" x14ac:dyDescent="0.3">
      <c r="B117" s="24"/>
      <c r="C117" s="47"/>
      <c r="D117" s="47"/>
      <c r="E117" s="47"/>
      <c r="F117" s="47"/>
      <c r="G117" s="47"/>
    </row>
    <row r="118" spans="1:7" outlineLevel="1" x14ac:dyDescent="0.3">
      <c r="B118" s="25"/>
    </row>
    <row r="119" spans="1:7" x14ac:dyDescent="0.3">
      <c r="B119" s="22"/>
      <c r="D119" s="22"/>
      <c r="F119" s="22"/>
    </row>
    <row r="120" spans="1:7" x14ac:dyDescent="0.3">
      <c r="B120" s="22"/>
      <c r="D120" s="22"/>
      <c r="F120" s="22"/>
    </row>
    <row r="121" spans="1:7" ht="16.2" thickBot="1" x14ac:dyDescent="0.35">
      <c r="A121" s="26"/>
      <c r="B121" s="27"/>
      <c r="C121" s="26"/>
      <c r="D121" s="27"/>
      <c r="E121" s="26"/>
      <c r="F121" s="27"/>
      <c r="G121" s="26"/>
    </row>
    <row r="122" spans="1:7" ht="16.2" hidden="1" outlineLevel="1" thickTop="1" x14ac:dyDescent="0.3">
      <c r="B122" s="28" t="s">
        <v>16</v>
      </c>
      <c r="C122" s="29" t="s">
        <v>65</v>
      </c>
      <c r="D122" s="22"/>
      <c r="F122" s="22"/>
    </row>
    <row r="123" spans="1:7" hidden="1" outlineLevel="1" x14ac:dyDescent="0.3">
      <c r="B123" s="28"/>
      <c r="C123" s="29" t="s">
        <v>66</v>
      </c>
      <c r="D123" s="22"/>
      <c r="F123" s="22"/>
    </row>
    <row r="124" spans="1:7" hidden="1" outlineLevel="1" x14ac:dyDescent="0.3">
      <c r="B124" s="28"/>
      <c r="D124" s="22"/>
      <c r="F124" s="22"/>
    </row>
    <row r="125" spans="1:7" hidden="1" outlineLevel="1" x14ac:dyDescent="0.3">
      <c r="B125" s="28" t="s">
        <v>17</v>
      </c>
      <c r="C125" s="6" t="s">
        <v>21</v>
      </c>
      <c r="D125" s="22"/>
      <c r="F125" s="22"/>
    </row>
    <row r="126" spans="1:7" hidden="1" outlineLevel="1" x14ac:dyDescent="0.3">
      <c r="B126" s="22"/>
      <c r="C126" s="6" t="s">
        <v>20</v>
      </c>
      <c r="D126" s="22"/>
      <c r="F126" s="22"/>
    </row>
    <row r="127" spans="1:7" hidden="1" outlineLevel="1" x14ac:dyDescent="0.3">
      <c r="B127" s="22"/>
      <c r="C127" s="6" t="s">
        <v>22</v>
      </c>
      <c r="D127" s="22"/>
      <c r="F127" s="22"/>
    </row>
    <row r="128" spans="1:7" hidden="1" outlineLevel="1" x14ac:dyDescent="0.3">
      <c r="B128" s="22"/>
      <c r="C128" s="6" t="s">
        <v>23</v>
      </c>
      <c r="D128" s="22"/>
      <c r="F128" s="22"/>
    </row>
    <row r="129" spans="2:6" ht="16.2" collapsed="1" thickTop="1" x14ac:dyDescent="0.3">
      <c r="B129" s="22"/>
      <c r="C129" s="30"/>
      <c r="D129" s="22"/>
      <c r="F129" s="22"/>
    </row>
    <row r="130" spans="2:6" x14ac:dyDescent="0.3">
      <c r="B130" s="22"/>
      <c r="D130" s="22"/>
      <c r="F130" s="22"/>
    </row>
    <row r="131" spans="2:6" x14ac:dyDescent="0.3">
      <c r="B131" s="22"/>
      <c r="D131" s="22"/>
      <c r="F131" s="22"/>
    </row>
    <row r="132" spans="2:6" x14ac:dyDescent="0.3">
      <c r="B132" s="22"/>
      <c r="C132" s="30"/>
      <c r="D132" s="22"/>
      <c r="F132" s="22"/>
    </row>
    <row r="133" spans="2:6" x14ac:dyDescent="0.3">
      <c r="B133" s="22"/>
      <c r="D133" s="22"/>
      <c r="F133" s="22"/>
    </row>
    <row r="134" spans="2:6" x14ac:dyDescent="0.3">
      <c r="B134" s="22"/>
      <c r="D134" s="22"/>
      <c r="F134" s="22"/>
    </row>
    <row r="135" spans="2:6" x14ac:dyDescent="0.3">
      <c r="B135" s="22"/>
      <c r="D135" s="22"/>
      <c r="F135" s="22"/>
    </row>
    <row r="136" spans="2:6" x14ac:dyDescent="0.3">
      <c r="B136" s="22"/>
      <c r="D136" s="22"/>
      <c r="F136" s="22"/>
    </row>
    <row r="137" spans="2:6" x14ac:dyDescent="0.3">
      <c r="B137" s="22"/>
      <c r="D137" s="22"/>
      <c r="F137" s="22"/>
    </row>
    <row r="138" spans="2:6" x14ac:dyDescent="0.3">
      <c r="B138" s="22"/>
      <c r="D138" s="22"/>
      <c r="F138" s="22"/>
    </row>
    <row r="139" spans="2:6" x14ac:dyDescent="0.3">
      <c r="B139" s="22"/>
      <c r="D139" s="22"/>
      <c r="F139" s="22"/>
    </row>
    <row r="140" spans="2:6" x14ac:dyDescent="0.3">
      <c r="B140" s="15"/>
      <c r="C140" s="14"/>
      <c r="D140" s="22"/>
      <c r="F140" s="22"/>
    </row>
    <row r="141" spans="2:6" x14ac:dyDescent="0.3">
      <c r="B141" s="22"/>
    </row>
    <row r="143" spans="2:6" x14ac:dyDescent="0.3">
      <c r="C143" s="30"/>
    </row>
    <row r="144" spans="2:6" x14ac:dyDescent="0.3">
      <c r="B144" s="22"/>
    </row>
    <row r="145" spans="2:3" x14ac:dyDescent="0.3">
      <c r="B145" s="22"/>
    </row>
    <row r="146" spans="2:3" x14ac:dyDescent="0.3">
      <c r="C146" s="30"/>
    </row>
    <row r="147" spans="2:3" x14ac:dyDescent="0.3">
      <c r="B147" s="22"/>
    </row>
    <row r="148" spans="2:3" x14ac:dyDescent="0.3">
      <c r="B148" s="22"/>
      <c r="C148" s="29"/>
    </row>
    <row r="149" spans="2:3" x14ac:dyDescent="0.3">
      <c r="B149" s="22"/>
    </row>
    <row r="155" spans="2:3" x14ac:dyDescent="0.3">
      <c r="B155" s="22"/>
    </row>
    <row r="156" spans="2:3" x14ac:dyDescent="0.3">
      <c r="B156" s="22"/>
    </row>
    <row r="157" spans="2:3" x14ac:dyDescent="0.3">
      <c r="B157" s="22"/>
    </row>
    <row r="158" spans="2:3" x14ac:dyDescent="0.3">
      <c r="B158" s="22"/>
    </row>
    <row r="159" spans="2:3" x14ac:dyDescent="0.3">
      <c r="B159" s="22"/>
    </row>
    <row r="160" spans="2:3" x14ac:dyDescent="0.3">
      <c r="B160" s="22"/>
      <c r="C160" s="30"/>
    </row>
    <row r="161" spans="2:3" x14ac:dyDescent="0.3">
      <c r="B161" s="22"/>
    </row>
    <row r="162" spans="2:3" x14ac:dyDescent="0.3">
      <c r="B162" s="22"/>
    </row>
    <row r="163" spans="2:3" x14ac:dyDescent="0.3">
      <c r="B163" s="22"/>
    </row>
    <row r="165" spans="2:3" x14ac:dyDescent="0.3">
      <c r="C165" s="30"/>
    </row>
    <row r="166" spans="2:3" x14ac:dyDescent="0.3">
      <c r="B166" s="22"/>
    </row>
    <row r="167" spans="2:3" x14ac:dyDescent="0.3">
      <c r="B167" s="22"/>
    </row>
    <row r="169" spans="2:3" x14ac:dyDescent="0.3">
      <c r="B169" s="22"/>
    </row>
    <row r="174" spans="2:3" x14ac:dyDescent="0.3">
      <c r="B174" s="22"/>
      <c r="C174" s="29"/>
    </row>
    <row r="175" spans="2:3" x14ac:dyDescent="0.3">
      <c r="B175" s="22"/>
    </row>
  </sheetData>
  <sheetProtection algorithmName="SHA-512" hashValue="mLypZn/efjokAja4ABmflH49dPpaWhxF5MvhMGtjOqvBuR9FMgKpn8EVebsbuYjh4VERPMWadGcG5ObKbJVxUA==" saltValue="1FNPGzZkgo3OGysopUtfpA==" spinCount="100000" sheet="1" insertRows="0"/>
  <mergeCells count="4">
    <mergeCell ref="E2:F2"/>
    <mergeCell ref="C115:G115"/>
    <mergeCell ref="C116:G116"/>
    <mergeCell ref="C117:G117"/>
  </mergeCells>
  <phoneticPr fontId="2" type="noConversion"/>
  <conditionalFormatting sqref="G100 E40:F40 C76 C90:F90 C97:F97 E22:F22 C95:F95 C74 E87:F90 C100:F110 E76:F81 E83:F85">
    <cfRule type="cellIs" dxfId="22" priority="62" stopIfTrue="1" operator="equal">
      <formula>""</formula>
    </cfRule>
  </conditionalFormatting>
  <conditionalFormatting sqref="C1:C8">
    <cfRule type="cellIs" dxfId="21" priority="63" stopIfTrue="1" operator="equal">
      <formula>""</formula>
    </cfRule>
    <cfRule type="cellIs" dxfId="20" priority="64" stopIfTrue="1" operator="notEqual">
      <formula>""</formula>
    </cfRule>
  </conditionalFormatting>
  <conditionalFormatting sqref="E14:E15 E24:F31 E61:F68 E76:F81">
    <cfRule type="cellIs" dxfId="19" priority="22" operator="equal">
      <formula>""</formula>
    </cfRule>
  </conditionalFormatting>
  <conditionalFormatting sqref="F14:F15">
    <cfRule type="cellIs" dxfId="18" priority="21" operator="equal">
      <formula>""</formula>
    </cfRule>
  </conditionalFormatting>
  <conditionalFormatting sqref="E17:F21">
    <cfRule type="cellIs" dxfId="17" priority="20" operator="equal">
      <formula>""</formula>
    </cfRule>
  </conditionalFormatting>
  <conditionalFormatting sqref="E33:F36">
    <cfRule type="cellIs" dxfId="16" priority="18" operator="equal">
      <formula>""</formula>
    </cfRule>
  </conditionalFormatting>
  <conditionalFormatting sqref="E38:F39">
    <cfRule type="cellIs" dxfId="15" priority="17" operator="equal">
      <formula>""</formula>
    </cfRule>
  </conditionalFormatting>
  <conditionalFormatting sqref="E42:F43">
    <cfRule type="cellIs" dxfId="14" priority="16" operator="equal">
      <formula>""</formula>
    </cfRule>
  </conditionalFormatting>
  <conditionalFormatting sqref="E45:F46">
    <cfRule type="cellIs" dxfId="13" priority="15" operator="equal">
      <formula>""</formula>
    </cfRule>
  </conditionalFormatting>
  <conditionalFormatting sqref="E48:F48">
    <cfRule type="cellIs" dxfId="12" priority="14" operator="equal">
      <formula>""</formula>
    </cfRule>
  </conditionalFormatting>
  <conditionalFormatting sqref="E50:F59">
    <cfRule type="cellIs" dxfId="11" priority="13" operator="equal">
      <formula>""</formula>
    </cfRule>
  </conditionalFormatting>
  <conditionalFormatting sqref="E70:F73">
    <cfRule type="cellIs" dxfId="10" priority="12" operator="equal">
      <formula>""</formula>
    </cfRule>
  </conditionalFormatting>
  <conditionalFormatting sqref="E83:F85">
    <cfRule type="cellIs" dxfId="9" priority="10" operator="equal">
      <formula>""</formula>
    </cfRule>
  </conditionalFormatting>
  <conditionalFormatting sqref="E87:F89">
    <cfRule type="cellIs" dxfId="8" priority="9" operator="equal">
      <formula>""</formula>
    </cfRule>
  </conditionalFormatting>
  <conditionalFormatting sqref="E91:F94">
    <cfRule type="cellIs" dxfId="7" priority="8" stopIfTrue="1" operator="equal">
      <formula>""</formula>
    </cfRule>
  </conditionalFormatting>
  <conditionalFormatting sqref="E91:F94">
    <cfRule type="cellIs" dxfId="6" priority="7" operator="equal">
      <formula>""</formula>
    </cfRule>
  </conditionalFormatting>
  <conditionalFormatting sqref="E96:F96">
    <cfRule type="cellIs" dxfId="5" priority="6" stopIfTrue="1" operator="equal">
      <formula>""</formula>
    </cfRule>
  </conditionalFormatting>
  <conditionalFormatting sqref="E96:F96">
    <cfRule type="cellIs" dxfId="4" priority="5" operator="equal">
      <formula>""</formula>
    </cfRule>
  </conditionalFormatting>
  <conditionalFormatting sqref="E98:F99">
    <cfRule type="cellIs" dxfId="3" priority="4" stopIfTrue="1" operator="equal">
      <formula>""</formula>
    </cfRule>
  </conditionalFormatting>
  <conditionalFormatting sqref="E98:F99">
    <cfRule type="cellIs" dxfId="2" priority="3" operator="equal">
      <formula>""</formula>
    </cfRule>
  </conditionalFormatting>
  <conditionalFormatting sqref="C101:F110">
    <cfRule type="cellIs" dxfId="1" priority="2" stopIfTrue="1" operator="equal">
      <formula>""</formula>
    </cfRule>
  </conditionalFormatting>
  <conditionalFormatting sqref="C101:F110">
    <cfRule type="cellIs" dxfId="0" priority="1" operator="equal">
      <formula>""</formula>
    </cfRule>
  </conditionalFormatting>
  <dataValidations count="5">
    <dataValidation type="decimal" operator="greaterThanOrEqual" allowBlank="1" showInputMessage="1" showErrorMessage="1" errorTitle="Kļūda" error="Lūdzu ievadiet tikai skaitļus! Skaitļi nevar būt ar mīnuss zīmi." sqref="G100 E34:F36 E42:F43 E14:F15 E101:F110 F54:F59 E55:E59 E17:E19 E48:F48 E45:F46 E61:F62 E50:F51 F17 E38:F40 E70:F73 E64:F68 E80:F80 E76:F76 E24:E31 F24:F26 F28:F31" xr:uid="{00000000-0002-0000-0000-000000000000}">
      <formula1>0</formula1>
    </dataValidation>
    <dataValidation type="decimal" operator="greaterThan" allowBlank="1" showInputMessage="1" showErrorMessage="1" errorTitle="Kļūda" error="Lūdzu ievadiet tikai skaitļus! Skaitļi nevar būt ar mīnuss zīmi." sqref="C3:C4" xr:uid="{00000000-0002-0000-0000-000001000000}">
      <formula1>0</formula1>
    </dataValidation>
    <dataValidation type="list" allowBlank="1" showInputMessage="1" showErrorMessage="1" errorTitle="Kļūda" error="Jāizvēlas viens ieraksts no piedāvātā saraksta." promptTitle="Lūdzu norādiet LVM MI reģionu" prompt="Ievadiet vienu no 4 piedāvātajiem reģioniem" sqref="C5" xr:uid="{00000000-0002-0000-0000-000003000000}">
      <formula1>$C$125:$C$128</formula1>
    </dataValidation>
    <dataValidation type="date" allowBlank="1" showInputMessage="1" showErrorMessage="1" errorTitle="Kļūda" error="Datums ir ievadīts nepareizi, mēģiniet vēlreiz!_x000a__x000a_Iespējamās kļūdas:_x000a_- Nepietiekams zīmju skaits (jābūt 10 zīmēm)_x000a_- Aiz pēdējā cipara ir ielikts punkts_x000a_- Šāds datums neeksistē_x000a_- Datums ierakstīts nepareizi (jabūt: gggg.mm.dd)" promptTitle="Lūdzu ievadiet datumu" prompt="Datuma formāts: gggg.mm.dd" sqref="C6" xr:uid="{00000000-0002-0000-0000-000004000000}">
      <formula1>1</formula1>
      <formula2>73051</formula2>
    </dataValidation>
    <dataValidation type="list" allowBlank="1" showInputMessage="1" showErrorMessage="1" errorTitle="Kļūda" error="Jāizvēlas viens ieraksts no piedāvātā saraksta." promptTitle="Lūdzu norādiet būvniecības veidu" prompt="Atjaunošana vai pārbūve" sqref="C1" xr:uid="{00000000-0002-0000-0000-000002000000}">
      <formula1>$C$122:$C$123</formula1>
    </dataValidation>
  </dataValidations>
  <pageMargins left="0.59055118110236227" right="0.74803149606299213" top="0.59055118110236227" bottom="0.59055118110236227" header="0.15748031496062992" footer="0.15748031496062992"/>
  <pageSetup paperSize="9" scale="41" fitToWidth="0" orientation="portrait" r:id="rId1"/>
  <headerFooter alignWithMargins="0">
    <oddHeader xml:space="preserve">&amp;C                    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</vt:lpstr>
      <vt:lpstr>Tāme!Print_Area</vt:lpstr>
      <vt:lpstr>Tāme!Print_Titles</vt:lpstr>
    </vt:vector>
  </TitlesOfParts>
  <Company>LVM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Standarta tāme</dc:title>
  <dc:creator>Gusts Asmanis</dc:creator>
  <dc:description>V_3</dc:description>
  <cp:lastModifiedBy>Zane Ķipste</cp:lastModifiedBy>
  <cp:lastPrinted>2022-12-14T12:30:53Z</cp:lastPrinted>
  <dcterms:created xsi:type="dcterms:W3CDTF">2005-10-31T07:26:48Z</dcterms:created>
  <dcterms:modified xsi:type="dcterms:W3CDTF">2023-04-20T06:09:17Z</dcterms:modified>
</cp:coreProperties>
</file>